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شرکت سبدگردان آبان\صندوق کوثر\گزارش‌های مالی\پرتفوی ماهانه صندوق\99\990830\"/>
    </mc:Choice>
  </mc:AlternateContent>
  <workbookProtection lockStructure="1"/>
  <bookViews>
    <workbookView xWindow="0" yWindow="0" windowWidth="24000" windowHeight="9600" tabRatio="932" firstSheet="3" activeTab="11"/>
  </bookViews>
  <sheets>
    <sheet name="0" sheetId="16" r:id="rId1"/>
    <sheet name="سهام" sheetId="1" r:id="rId2"/>
    <sheet name="تبعی" sheetId="2" r:id="rId3"/>
    <sheet name="اوراق مشارکت" sheetId="3" r:id="rId4"/>
    <sheet name=" تعدیل قیمت " sheetId="4" r:id="rId5"/>
    <sheet name="گواهی سپرده " sheetId="5" r:id="rId6"/>
    <sheet name="سپرده " sheetId="6" r:id="rId7"/>
    <sheet name="جمع درآمدها" sheetId="15" r:id="rId8"/>
    <sheet name="سرمایه‌گذاری در سهام " sheetId="11" r:id="rId9"/>
    <sheet name="درآمد سود سهام " sheetId="8" r:id="rId10"/>
    <sheet name="درآمد ناشی از تغییر قیمت اوراق " sheetId="9" r:id="rId11"/>
    <sheet name="درآمد ناشی از فروش " sheetId="10" r:id="rId12"/>
    <sheet name="سرمایه‌گذاری در اوراق بهادار " sheetId="12" r:id="rId13"/>
    <sheet name="درآمد سپرده بانکی " sheetId="13" r:id="rId14"/>
    <sheet name="سود اوراق بهادار و سپرده بانکی " sheetId="7" r:id="rId15"/>
    <sheet name="سایر درآمدها " sheetId="14" r:id="rId16"/>
  </sheets>
  <definedNames>
    <definedName name="_xlnm._FilterDatabase" localSheetId="11" hidden="1">'درآمد ناشی از فروش '!$A$7:$Z$7</definedName>
    <definedName name="_xlnm.Print_Area" localSheetId="4">' تعدیل قیمت '!$A$1:$K$10</definedName>
    <definedName name="_xlnm.Print_Area" localSheetId="3">'اوراق مشارکت'!$A$1:$AK$24</definedName>
    <definedName name="_xlnm.Print_Area" localSheetId="2">تبعی!$A$1:$N$10</definedName>
    <definedName name="_xlnm.Print_Area" localSheetId="7">'جمع درآمدها'!$A$1:$G$10</definedName>
    <definedName name="_xlnm.Print_Area" localSheetId="13">'درآمد سپرده بانکی '!$A$1:$G$29</definedName>
    <definedName name="_xlnm.Print_Area" localSheetId="9">'درآمد سود سهام '!$A$1:$S$28</definedName>
    <definedName name="_xlnm.Print_Area" localSheetId="10">'درآمد ناشی از تغییر قیمت اوراق '!$A$1:$Q$34</definedName>
    <definedName name="_xlnm.Print_Area" localSheetId="11">'درآمد ناشی از فروش '!$A$1:$R$91</definedName>
    <definedName name="_xlnm.Print_Area" localSheetId="15">'سایر درآمدها '!$A$1:$E$10</definedName>
    <definedName name="_xlnm.Print_Area" localSheetId="6">'سپرده '!$A$1:$S$29</definedName>
    <definedName name="_xlnm.Print_Area" localSheetId="12">'سرمایه‌گذاری در اوراق بهادار '!$A$1:$Q$40</definedName>
    <definedName name="_xlnm.Print_Area" localSheetId="8">'سرمایه‌گذاری در سهام '!$A$1:$U$64</definedName>
    <definedName name="_xlnm.Print_Area" localSheetId="14">'سود اوراق بهادار و سپرده بانکی '!$A$1:$S$43</definedName>
    <definedName name="_xlnm.Print_Area" localSheetId="1">سهام!$A$1:$Y$19</definedName>
    <definedName name="_xlnm.Print_Area" localSheetId="5">'گواهی سپرده '!$A$1:$AE$8</definedName>
  </definedNames>
  <calcPr calcId="152511"/>
</workbook>
</file>

<file path=xl/calcChain.xml><?xml version="1.0" encoding="utf-8"?>
<calcChain xmlns="http://schemas.openxmlformats.org/spreadsheetml/2006/main">
  <c r="Q64" i="11" l="1"/>
  <c r="S63" i="11" l="1"/>
  <c r="C64" i="11"/>
  <c r="E64" i="11"/>
  <c r="G64" i="11"/>
  <c r="I64" i="11"/>
  <c r="K63" i="11" s="1"/>
  <c r="M64" i="11"/>
  <c r="O64" i="11"/>
  <c r="S61" i="11"/>
  <c r="S62" i="11"/>
  <c r="K61" i="11"/>
  <c r="K62" i="11"/>
  <c r="S52" i="11"/>
  <c r="S53" i="11"/>
  <c r="S54" i="11"/>
  <c r="S55" i="11"/>
  <c r="S56" i="11"/>
  <c r="S57" i="11"/>
  <c r="S58" i="11"/>
  <c r="S59" i="11"/>
  <c r="S60" i="11"/>
  <c r="S51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7" i="11"/>
  <c r="Q45" i="11"/>
  <c r="Q50" i="11" s="1"/>
  <c r="S45" i="11" l="1"/>
  <c r="S50" i="11" s="1"/>
  <c r="S64" i="11" s="1"/>
  <c r="U61" i="11" s="1"/>
  <c r="K60" i="11"/>
  <c r="Q28" i="6"/>
  <c r="Q34" i="10"/>
  <c r="U19" i="1"/>
  <c r="W19" i="1"/>
  <c r="U62" i="11" l="1"/>
  <c r="U63" i="11"/>
  <c r="E10" i="14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8" i="6"/>
  <c r="K10" i="4"/>
  <c r="AK19" i="3"/>
  <c r="AK9" i="3"/>
  <c r="AK10" i="3"/>
  <c r="AK11" i="3"/>
  <c r="AK12" i="3"/>
  <c r="AK13" i="3"/>
  <c r="AK14" i="3"/>
  <c r="AK15" i="3"/>
  <c r="AK16" i="3"/>
  <c r="AK17" i="3"/>
  <c r="AK18" i="3"/>
  <c r="AK20" i="3"/>
  <c r="AK21" i="3"/>
  <c r="AK22" i="3"/>
  <c r="AK23" i="3"/>
  <c r="AK8" i="3"/>
  <c r="AK24" i="3" s="1"/>
  <c r="Y9" i="1"/>
  <c r="Y12" i="1"/>
  <c r="Y13" i="1"/>
  <c r="Y14" i="1"/>
  <c r="Y15" i="1"/>
  <c r="Y16" i="1"/>
  <c r="Y17" i="1"/>
  <c r="Y18" i="1"/>
  <c r="Y11" i="1"/>
  <c r="Y10" i="1"/>
  <c r="M23" i="7" l="1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22" i="7"/>
  <c r="S34" i="7"/>
  <c r="S35" i="7"/>
  <c r="S36" i="7"/>
  <c r="S37" i="7"/>
  <c r="S38" i="7"/>
  <c r="S39" i="7"/>
  <c r="S40" i="7"/>
  <c r="S41" i="7"/>
  <c r="S42" i="7"/>
  <c r="Q43" i="7"/>
  <c r="O43" i="7"/>
  <c r="K43" i="7"/>
  <c r="I43" i="7"/>
  <c r="E29" i="13"/>
  <c r="G29" i="13"/>
  <c r="O45" i="11"/>
  <c r="O7" i="9"/>
  <c r="Q34" i="9"/>
  <c r="S43" i="7" l="1"/>
  <c r="M43" i="7"/>
  <c r="I45" i="11"/>
  <c r="S28" i="6"/>
  <c r="K28" i="6"/>
  <c r="M8" i="8" l="1"/>
  <c r="L34" i="10" l="1"/>
  <c r="M34" i="10"/>
  <c r="M40" i="10" s="1"/>
  <c r="N34" i="10"/>
  <c r="N40" i="10" s="1"/>
  <c r="O34" i="10"/>
  <c r="O40" i="10" s="1"/>
  <c r="O72" i="10" s="1"/>
  <c r="O77" i="10" s="1"/>
  <c r="O90" i="10" s="1"/>
  <c r="P34" i="10"/>
  <c r="P40" i="10" s="1"/>
  <c r="Q40" i="10"/>
  <c r="Q72" i="10" l="1"/>
  <c r="Q77" i="10" s="1"/>
  <c r="Q90" i="10" s="1"/>
  <c r="M72" i="10"/>
  <c r="M77" i="10" s="1"/>
  <c r="M90" i="10" s="1"/>
  <c r="O8" i="9"/>
  <c r="O9" i="9"/>
  <c r="O10" i="9"/>
  <c r="O11" i="9"/>
  <c r="O12" i="9"/>
  <c r="O13" i="9"/>
  <c r="O14" i="9"/>
  <c r="O15" i="9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K28" i="8"/>
  <c r="O34" i="9" l="1"/>
  <c r="Q40" i="12" l="1"/>
  <c r="I28" i="8" l="1"/>
  <c r="AI24" i="3"/>
  <c r="I6" i="2"/>
  <c r="C6" i="2"/>
  <c r="A3" i="2"/>
  <c r="E19" i="1"/>
  <c r="G19" i="1"/>
  <c r="K19" i="1"/>
  <c r="Y19" i="1"/>
  <c r="C8" i="15" l="1"/>
  <c r="G8" i="15" s="1"/>
  <c r="F24" i="13"/>
  <c r="Q6" i="6"/>
  <c r="C6" i="6"/>
  <c r="Y5" i="5"/>
  <c r="K5" i="5"/>
  <c r="C6" i="4"/>
  <c r="R28" i="6" l="1"/>
  <c r="R64" i="11"/>
  <c r="T64" i="11"/>
  <c r="H64" i="11"/>
  <c r="O40" i="12" l="1"/>
  <c r="J64" i="11"/>
  <c r="L64" i="11"/>
  <c r="N72" i="10"/>
  <c r="F72" i="10"/>
  <c r="H72" i="10"/>
  <c r="M28" i="8"/>
  <c r="O28" i="8"/>
  <c r="Q28" i="8"/>
  <c r="S28" i="8" l="1"/>
  <c r="G45" i="11"/>
  <c r="C45" i="11"/>
  <c r="A3" i="11" l="1"/>
  <c r="A48" i="11" s="1"/>
  <c r="V27" i="7" l="1"/>
  <c r="V29" i="7" s="1"/>
  <c r="U27" i="7"/>
  <c r="U29" i="7" s="1"/>
  <c r="V17" i="7"/>
  <c r="V21" i="7" s="1"/>
  <c r="U17" i="7"/>
  <c r="U21" i="7" s="1"/>
  <c r="J45" i="11" l="1"/>
  <c r="L45" i="11"/>
  <c r="M45" i="11"/>
  <c r="M50" i="11" s="1"/>
  <c r="N45" i="11"/>
  <c r="N50" i="11" s="1"/>
  <c r="N64" i="11" s="1"/>
  <c r="O50" i="11"/>
  <c r="P45" i="11"/>
  <c r="P50" i="11" s="1"/>
  <c r="P64" i="11" s="1"/>
  <c r="C50" i="11"/>
  <c r="D45" i="11"/>
  <c r="D50" i="11" s="1"/>
  <c r="D64" i="11" s="1"/>
  <c r="E45" i="11"/>
  <c r="E50" i="11" s="1"/>
  <c r="F45" i="11"/>
  <c r="F50" i="11" s="1"/>
  <c r="F64" i="11" s="1"/>
  <c r="H45" i="11"/>
  <c r="I50" i="11"/>
  <c r="G50" i="11"/>
  <c r="AI28" i="3"/>
  <c r="S28" i="3"/>
  <c r="U55" i="11" l="1"/>
  <c r="U59" i="11"/>
  <c r="U8" i="11"/>
  <c r="U12" i="11"/>
  <c r="U16" i="11"/>
  <c r="U20" i="11"/>
  <c r="U24" i="11"/>
  <c r="U28" i="11"/>
  <c r="U32" i="11"/>
  <c r="U36" i="11"/>
  <c r="U40" i="11"/>
  <c r="U44" i="11"/>
  <c r="U57" i="11"/>
  <c r="U10" i="11"/>
  <c r="U18" i="11"/>
  <c r="U30" i="11"/>
  <c r="U38" i="11"/>
  <c r="U42" i="11"/>
  <c r="U54" i="11"/>
  <c r="U11" i="11"/>
  <c r="U19" i="11"/>
  <c r="U27" i="11"/>
  <c r="U35" i="11"/>
  <c r="U43" i="11"/>
  <c r="U52" i="11"/>
  <c r="U56" i="11"/>
  <c r="U60" i="11"/>
  <c r="U9" i="11"/>
  <c r="U13" i="11"/>
  <c r="U17" i="11"/>
  <c r="U21" i="11"/>
  <c r="U25" i="11"/>
  <c r="U29" i="11"/>
  <c r="U33" i="11"/>
  <c r="U37" i="11"/>
  <c r="U41" i="11"/>
  <c r="U7" i="11"/>
  <c r="U53" i="11"/>
  <c r="U51" i="11"/>
  <c r="U14" i="11"/>
  <c r="U22" i="11"/>
  <c r="U26" i="11"/>
  <c r="U34" i="11"/>
  <c r="U58" i="11"/>
  <c r="U15" i="11"/>
  <c r="U23" i="11"/>
  <c r="U31" i="11"/>
  <c r="U39" i="11"/>
  <c r="C6" i="15"/>
  <c r="G6" i="15" s="1"/>
  <c r="Y10" i="11"/>
  <c r="C40" i="12"/>
  <c r="D40" i="12"/>
  <c r="E40" i="12"/>
  <c r="F40" i="12"/>
  <c r="G40" i="12"/>
  <c r="H40" i="12"/>
  <c r="I40" i="12"/>
  <c r="C7" i="15" s="1"/>
  <c r="G7" i="15" s="1"/>
  <c r="J40" i="12"/>
  <c r="K40" i="12"/>
  <c r="L40" i="12"/>
  <c r="M40" i="12"/>
  <c r="N40" i="12"/>
  <c r="P40" i="12"/>
  <c r="Y11" i="11"/>
  <c r="E34" i="9"/>
  <c r="G34" i="9"/>
  <c r="I34" i="9"/>
  <c r="M34" i="9"/>
  <c r="A3" i="14"/>
  <c r="A3" i="7"/>
  <c r="A3" i="13"/>
  <c r="A3" i="12"/>
  <c r="A3" i="10"/>
  <c r="A3" i="9"/>
  <c r="A3" i="8"/>
  <c r="A3" i="15"/>
  <c r="A3" i="5"/>
  <c r="A3" i="6"/>
  <c r="A3" i="4"/>
  <c r="A3" i="3"/>
  <c r="K53" i="11" l="1"/>
  <c r="K57" i="11"/>
  <c r="K51" i="11"/>
  <c r="K9" i="11"/>
  <c r="K13" i="11"/>
  <c r="K17" i="11"/>
  <c r="K21" i="11"/>
  <c r="K25" i="11"/>
  <c r="K29" i="11"/>
  <c r="K33" i="11"/>
  <c r="K37" i="11"/>
  <c r="K41" i="11"/>
  <c r="K55" i="11"/>
  <c r="K19" i="11"/>
  <c r="K27" i="11"/>
  <c r="K35" i="11"/>
  <c r="K43" i="11"/>
  <c r="K56" i="11"/>
  <c r="K8" i="11"/>
  <c r="K16" i="11"/>
  <c r="K24" i="11"/>
  <c r="K32" i="11"/>
  <c r="K40" i="11"/>
  <c r="K54" i="11"/>
  <c r="K58" i="11"/>
  <c r="K44" i="11"/>
  <c r="K10" i="11"/>
  <c r="K14" i="11"/>
  <c r="K18" i="11"/>
  <c r="K22" i="11"/>
  <c r="K26" i="11"/>
  <c r="K30" i="11"/>
  <c r="K34" i="11"/>
  <c r="K38" i="11"/>
  <c r="K42" i="11"/>
  <c r="K59" i="11"/>
  <c r="K11" i="11"/>
  <c r="K15" i="11"/>
  <c r="K23" i="11"/>
  <c r="K31" i="11"/>
  <c r="K39" i="11"/>
  <c r="K52" i="11"/>
  <c r="K12" i="11"/>
  <c r="K20" i="11"/>
  <c r="K28" i="11"/>
  <c r="K36" i="11"/>
  <c r="K7" i="11"/>
  <c r="G9" i="15"/>
  <c r="U45" i="11"/>
  <c r="U64" i="11" s="1"/>
  <c r="C9" i="15"/>
  <c r="K45" i="11" l="1"/>
  <c r="K64" i="11" s="1"/>
  <c r="E8" i="15"/>
  <c r="E6" i="15"/>
  <c r="E7" i="15"/>
  <c r="E72" i="10"/>
  <c r="E77" i="10" s="1"/>
  <c r="E90" i="10" s="1"/>
  <c r="Y13" i="11"/>
  <c r="C10" i="14"/>
  <c r="E9" i="15" l="1"/>
  <c r="I9" i="2"/>
  <c r="C9" i="2"/>
  <c r="S24" i="3" l="1"/>
  <c r="S29" i="3" l="1"/>
  <c r="Q6" i="10"/>
  <c r="A75" i="10" l="1"/>
  <c r="G72" i="10" l="1"/>
  <c r="G77" i="10" s="1"/>
  <c r="G90" i="10" s="1"/>
  <c r="I72" i="10"/>
  <c r="I77" i="10" s="1"/>
  <c r="I90" i="10" s="1"/>
  <c r="Y12" i="11" l="1"/>
  <c r="Y15" i="11" s="1"/>
  <c r="E32" i="13"/>
  <c r="T24" i="8"/>
  <c r="K32" i="6"/>
  <c r="Q32" i="6"/>
  <c r="Q24" i="3" l="1"/>
  <c r="AI29" i="3"/>
  <c r="AG24" i="3"/>
  <c r="AC5" i="3" l="1"/>
  <c r="O5" i="3"/>
  <c r="O19" i="1"/>
</calcChain>
</file>

<file path=xl/sharedStrings.xml><?xml version="1.0" encoding="utf-8"?>
<sst xmlns="http://schemas.openxmlformats.org/spreadsheetml/2006/main" count="1037" uniqueCount="312">
  <si>
    <t>صندوق سرمایه‌گذاری با درآمد ثابت کوثر یکم</t>
  </si>
  <si>
    <t>صورت وضعیت پورتفوی</t>
  </si>
  <si>
    <t>نام شرکت</t>
  </si>
  <si>
    <t>1398/01/31</t>
  </si>
  <si>
    <t>تغییرات طی دوره</t>
  </si>
  <si>
    <t>1398/02/31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</si>
  <si>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</si>
  <si>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</si>
  <si>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</si>
  <si>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</si>
  <si>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</si>
  <si>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</si>
  <si>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</si>
  <si>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</si>
  <si>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 خوزستان</t>
  </si>
  <si>
    <t>گروه‌بهمن‌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</si>
  <si>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</si>
  <si>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</si>
  <si>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</si>
  <si>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</si>
  <si>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</si>
  <si>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</si>
  <si>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</si>
  <si>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</si>
  <si>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</si>
  <si>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</si>
  <si>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</si>
  <si>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</si>
  <si>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ت.اجتماعي-كاردان991226</t>
  </si>
  <si>
    <t>بله</t>
  </si>
  <si>
    <t>1396/12/26</t>
  </si>
  <si>
    <t>1399/12/26</t>
  </si>
  <si>
    <t>اسنادخزانه-م12بودجه96-981114</t>
  </si>
  <si>
    <t>اسنادخزانه-م13بودجه97-000518</t>
  </si>
  <si>
    <t>اسنادخزانه-م14بودجه96-981016</t>
  </si>
  <si>
    <t>اسنادخزانه-م16بودجه97-000407</t>
  </si>
  <si>
    <t>اسنادخزانه-م17بودجه97-981017</t>
  </si>
  <si>
    <t>اسنادخزانه-م23بودجه96-990528</t>
  </si>
  <si>
    <t>اسنادخزانه-م3بودجه97-990721</t>
  </si>
  <si>
    <t>اسنادخزانه-م4بودجه97-991022</t>
  </si>
  <si>
    <t>اسنادخزانه-م9بودجه97-990513</t>
  </si>
  <si>
    <t>مشارکت دولتی10-شرایط خاص001226</t>
  </si>
  <si>
    <t>منفعت دولت-با شرايط خاص140006</t>
  </si>
  <si>
    <t>1400/06/15</t>
  </si>
  <si>
    <t>قیمت پایانی</t>
  </si>
  <si>
    <t>درصد تعدیل</t>
  </si>
  <si>
    <t xml:space="preserve">ارزش ناشی از تعدیل قیمت </t>
  </si>
  <si>
    <t/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</si>
  <si>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</si>
  <si>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</si>
  <si>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</si>
  <si>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</si>
  <si>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</si>
  <si>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</si>
  <si>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</si>
  <si>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</si>
  <si>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</si>
  <si>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</si>
  <si>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</si>
  <si>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</si>
  <si>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موسسه مالی و اعتباری کوثر کیش</t>
  </si>
  <si>
    <t>سپرده کوتاه مدت</t>
  </si>
  <si>
    <t>1394/07/25</t>
  </si>
  <si>
    <t>171100202-43</t>
  </si>
  <si>
    <t>بانک ملی هفت تیر</t>
  </si>
  <si>
    <t>0221575082007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</si>
  <si>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</si>
  <si>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</si>
  <si>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</si>
  <si>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</si>
  <si>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</si>
  <si>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</si>
  <si>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</si>
  <si>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</si>
  <si>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</si>
  <si>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</si>
  <si>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</si>
  <si>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</si>
  <si>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</si>
  <si>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</si>
  <si>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</si>
  <si>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</si>
  <si>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</si>
  <si>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</si>
  <si>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</si>
  <si>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</si>
  <si>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</si>
  <si>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</si>
  <si>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</si>
  <si>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</si>
  <si>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</si>
  <si>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</si>
  <si>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 xml:space="preserve">سایر درآمدها </t>
  </si>
  <si>
    <t>معین برای سایر درآمدهای تنزیل سود بانک</t>
  </si>
  <si>
    <t xml:space="preserve"> قیمت پس از تعدیل </t>
  </si>
  <si>
    <t>جمع کل</t>
  </si>
  <si>
    <t>نقل از صفحه قبل</t>
  </si>
  <si>
    <t>خالص ارزش‌فروش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</si>
  <si>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</si>
  <si>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</si>
  <si>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</si>
  <si>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</si>
  <si>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</si>
  <si>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</si>
  <si>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</si>
  <si>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</si>
  <si>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</si>
  <si>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سرمایه‎گذاری در سهام و حق تقدم سهام:</t>
  </si>
  <si>
    <t>3-2-درآمد حاصل از سرمایه­گذاری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</si>
  <si>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</si>
  <si>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</si>
  <si>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2- درآمد حاصل از سرمایه گذاری ها</t>
  </si>
  <si>
    <t>اسنادخزانه-م11بودجه98-001013</t>
  </si>
  <si>
    <t>اسنادخزانه-م15بودجه98-010406</t>
  </si>
  <si>
    <t>اسنادخزانه-م18بودجه97-000525</t>
  </si>
  <si>
    <t>اسنادخزانه-م20بودجه97-000324</t>
  </si>
  <si>
    <t>اسنادخزانه-م21بودجه97-000728</t>
  </si>
  <si>
    <t>اسنادخزانه-م22بودجه97-000428</t>
  </si>
  <si>
    <t>اسنادخزانه-م23بودجه97-000824</t>
  </si>
  <si>
    <t>اسنادخزانه-م3بودجه98-990521</t>
  </si>
  <si>
    <t>منفعت صبا اروند سپهر 14001222</t>
  </si>
  <si>
    <t>1400/12/22</t>
  </si>
  <si>
    <t>مبین انرژی خلیج فارس</t>
  </si>
  <si>
    <t>ایران‌ خودرو</t>
  </si>
  <si>
    <t>بانک ملت</t>
  </si>
  <si>
    <t>پالایش نفت اصفهان</t>
  </si>
  <si>
    <t>پالایش نفت بندرعباس</t>
  </si>
  <si>
    <t>پالایش نفت تبریز</t>
  </si>
  <si>
    <t>توسعه‌ صنایع‌ بهشهر(هلدینگ</t>
  </si>
  <si>
    <t>سرمایه گذاری دارویی تامین</t>
  </si>
  <si>
    <t>سرمایه گذاری گروه توسعه ملی</t>
  </si>
  <si>
    <t>سرمایه‌گذاری‌ رنا(هلدینگ‌</t>
  </si>
  <si>
    <t>سرمایه‌گذاری‌ سایپا</t>
  </si>
  <si>
    <t>سرمایه‌گذاری‌ مسکن‌</t>
  </si>
  <si>
    <t>سرمایه‌گذاری‌غدیر(هلدینگ‌</t>
  </si>
  <si>
    <t>سیمان فارس و خوزستان</t>
  </si>
  <si>
    <t>سیمان‌ تهران‌</t>
  </si>
  <si>
    <t>شرکت ارتباطات سیار ایران</t>
  </si>
  <si>
    <t>شرکت اعتباری  کوثر مرکزی</t>
  </si>
  <si>
    <t>فولاد مبارکه اصفهان</t>
  </si>
  <si>
    <t>گروه مپنا (سهامی عام)</t>
  </si>
  <si>
    <t>گسترش نفت و گاز پارسیان</t>
  </si>
  <si>
    <t>گسترش‌سرمایه‌گذاری‌ایران‌خودرو</t>
  </si>
  <si>
    <t>مخابرات ایران</t>
  </si>
  <si>
    <t>ملی‌ صنایع‌ مس‌ ایران‌</t>
  </si>
  <si>
    <t>کارخانجات‌تولیدی‌شیشه‌رازی‌</t>
  </si>
  <si>
    <t>1398/10/22</t>
  </si>
  <si>
    <t>مشارکت لیزینگ امید9907</t>
  </si>
  <si>
    <t>اجاره دولت-واجدشرایط خاص991224</t>
  </si>
  <si>
    <t>مرابحه سلامت6واجدشرایط خاص1400</t>
  </si>
  <si>
    <t>منفعت دولت-با شرایط خاص140006</t>
  </si>
  <si>
    <t>مشارکت دولتی7-شرایط خاص981227</t>
  </si>
  <si>
    <t>مشارکت دولتی9-شرایط خاص990909</t>
  </si>
  <si>
    <t>اجاره ت.اجتماعی-کاردان991226</t>
  </si>
  <si>
    <t>منفعت دولت7-ش.خاص سایر0204</t>
  </si>
  <si>
    <t>اجاره دولت مرحله یک1394-981226</t>
  </si>
  <si>
    <t>صکوک اجاره رایتل  ماهانه 21 %</t>
  </si>
  <si>
    <t>سلف نفت خام سبک داخلی 985</t>
  </si>
  <si>
    <t>سایر درآمدها</t>
  </si>
  <si>
    <t>ح . گروه صنعتی پاکشو</t>
  </si>
  <si>
    <t>مرابحه عام دولت2-ش.خ ساير0212</t>
  </si>
  <si>
    <t>1398/12/19</t>
  </si>
  <si>
    <t>1399/01/31</t>
  </si>
  <si>
    <t>سرمايه گذاري تامين اجتماعي</t>
  </si>
  <si>
    <t>مجتمع صنایع لاستیک یزد</t>
  </si>
  <si>
    <t>شيرپاستوريزه پگاه گيلان</t>
  </si>
  <si>
    <t>اجاره دولت-واجدشرايط خاص991224</t>
  </si>
  <si>
    <t>1396/06/29</t>
  </si>
  <si>
    <t>1399/12/24</t>
  </si>
  <si>
    <t>1397/11/02</t>
  </si>
  <si>
    <t>1400/05/18</t>
  </si>
  <si>
    <t>1397/12/25</t>
  </si>
  <si>
    <t>1400/04/07</t>
  </si>
  <si>
    <t>1398/03/21</t>
  </si>
  <si>
    <t>1400/03/24</t>
  </si>
  <si>
    <t>1398/03/25</t>
  </si>
  <si>
    <t>1400/07/28</t>
  </si>
  <si>
    <t>1397/06/21</t>
  </si>
  <si>
    <t>1399/10/22</t>
  </si>
  <si>
    <t>صكوك اجاره رايتل  ماهانه 21 %</t>
  </si>
  <si>
    <t>1399/02/14</t>
  </si>
  <si>
    <t>مرابحه سلامت6واجدشرايط خاص1400</t>
  </si>
  <si>
    <t>1396/09/22</t>
  </si>
  <si>
    <t>1400/09/22</t>
  </si>
  <si>
    <t>1398/12/25</t>
  </si>
  <si>
    <t>1402/12/25</t>
  </si>
  <si>
    <t>1397/12/12</t>
  </si>
  <si>
    <t>1400/12/26</t>
  </si>
  <si>
    <t>مشاركت دولتي9-شرايط خاص990909</t>
  </si>
  <si>
    <t>1396/09/10</t>
  </si>
  <si>
    <t>1399/09/09</t>
  </si>
  <si>
    <t>مشارکت ليزينگ اميد9907</t>
  </si>
  <si>
    <t>1399/07/25</t>
  </si>
  <si>
    <t>منفعت دولت7-ش.خاص ساير0204</t>
  </si>
  <si>
    <t>1398/10/11</t>
  </si>
  <si>
    <t>1402/04/11</t>
  </si>
  <si>
    <t>1396/12/15</t>
  </si>
  <si>
    <t>منفعت صبا اروند تمدن14001113</t>
  </si>
  <si>
    <t>1397/11/13</t>
  </si>
  <si>
    <t>1400/11/13</t>
  </si>
  <si>
    <t>1397/12/22</t>
  </si>
  <si>
    <t>1395/08/26</t>
  </si>
  <si>
    <t>0221580031004</t>
  </si>
  <si>
    <t>بانک ملت چهار راه جهان کودک</t>
  </si>
  <si>
    <t>59748417-41</t>
  </si>
  <si>
    <t>1396/01/31</t>
  </si>
  <si>
    <t>بانک رفاه مطهری</t>
  </si>
  <si>
    <t>216691254</t>
  </si>
  <si>
    <t>1396/02/04</t>
  </si>
  <si>
    <t>بانک ملت جهان کودک</t>
  </si>
  <si>
    <t>8030555005</t>
  </si>
  <si>
    <t>حساب جاری</t>
  </si>
  <si>
    <t>1396/02/23</t>
  </si>
  <si>
    <t>218572141</t>
  </si>
  <si>
    <t>1396/02/30</t>
  </si>
  <si>
    <t>171100079-92</t>
  </si>
  <si>
    <t>سپرده بلند مدت</t>
  </si>
  <si>
    <t>171100087-92</t>
  </si>
  <si>
    <t>بانک تجارت تخصصی بورس</t>
  </si>
  <si>
    <t>104455719</t>
  </si>
  <si>
    <t>1396/08/02</t>
  </si>
  <si>
    <t>1396/08/07</t>
  </si>
  <si>
    <t>بانک شهر منیریه</t>
  </si>
  <si>
    <t>700830753763</t>
  </si>
  <si>
    <t>8585136505</t>
  </si>
  <si>
    <t>1397/11/28</t>
  </si>
  <si>
    <t>8585147729</t>
  </si>
  <si>
    <t>8585160284</t>
  </si>
  <si>
    <t>8585165085</t>
  </si>
  <si>
    <t>8585155730</t>
  </si>
  <si>
    <t>مشاركت دولتي7-شرايط خاص981227</t>
  </si>
  <si>
    <t>1398/12/27</t>
  </si>
  <si>
    <t>اجاره دولت مرحله يك1394-981226</t>
  </si>
  <si>
    <t>1398/12/26</t>
  </si>
  <si>
    <t>روز دریافت سود</t>
  </si>
  <si>
    <t>تاریخ مجمع</t>
  </si>
  <si>
    <t>1399/02/07</t>
  </si>
  <si>
    <t>1398/10/25</t>
  </si>
  <si>
    <t>1399/02/30</t>
  </si>
  <si>
    <t>معدنی و صنعتی گل گهر</t>
  </si>
  <si>
    <t>171100053-92</t>
  </si>
  <si>
    <t>تعدیل کارمزد کارگزار</t>
  </si>
  <si>
    <t>بانک تجارت</t>
  </si>
  <si>
    <t>توسعه‌معادن‌وفلزات‌</t>
  </si>
  <si>
    <t>بانک صادرات ایران</t>
  </si>
  <si>
    <t>بانک  پاسارگاد</t>
  </si>
  <si>
    <t>آسان پرداخت پرشین</t>
  </si>
  <si>
    <t>پارس‌ خودرو</t>
  </si>
  <si>
    <t>لیزینگ رایان‌ سایپا</t>
  </si>
  <si>
    <t>صنعتی دوده فام</t>
  </si>
  <si>
    <t>ریل پردازسیر</t>
  </si>
  <si>
    <t>پليمر آريا ساسول</t>
  </si>
  <si>
    <t>-</t>
  </si>
  <si>
    <t xml:space="preserve">گزارش افشای پرتفوی ماهانه </t>
  </si>
  <si>
    <t>1399/04/31</t>
  </si>
  <si>
    <t>سرمايه گذاري سيمان تامين</t>
  </si>
  <si>
    <t>مرابحه عام دولت3-ش.خ 0303</t>
  </si>
  <si>
    <t>1399/03/27</t>
  </si>
  <si>
    <t>1403/03/27</t>
  </si>
  <si>
    <t>262056689</t>
  </si>
  <si>
    <t>1397/10/16</t>
  </si>
  <si>
    <t>1399/04/10</t>
  </si>
  <si>
    <t>1399/04/25</t>
  </si>
  <si>
    <t>1399/04/29</t>
  </si>
  <si>
    <t>1399/04/28</t>
  </si>
  <si>
    <t>1399/04/09</t>
  </si>
  <si>
    <t>سرمایه‌گذاری در سهام</t>
  </si>
  <si>
    <t>سرمایه‌گذاری در اوراق بهادار</t>
  </si>
  <si>
    <t>درآمد سپرده بانکی</t>
  </si>
  <si>
    <t>1399/05/15</t>
  </si>
  <si>
    <t>1399/05/08</t>
  </si>
  <si>
    <t>1399/06/31</t>
  </si>
  <si>
    <t>صندوق سرمایه‌گذاری مشترک یکم آبان</t>
  </si>
  <si>
    <t>از ابتدای سال مالی تا پایان ماه منتهی به 1399/06/31</t>
  </si>
  <si>
    <t>1399/07/30</t>
  </si>
  <si>
    <t>1399/07/10</t>
  </si>
  <si>
    <t>1399/07/23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</si>
  <si>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</si>
  <si>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برای ماه منتهی به 30 آبان 1399</t>
  </si>
  <si>
    <t>برای ماه منتهی به 1399/08/30</t>
  </si>
  <si>
    <t>1399/08/30</t>
  </si>
  <si>
    <t>سرمایه گذاری تامین اجتماعی</t>
  </si>
  <si>
    <t>مرابحه عام دولت2-ش.خ سایر0212</t>
  </si>
  <si>
    <t>-5.92%</t>
  </si>
  <si>
    <t>-10.00%</t>
  </si>
  <si>
    <t>بانک آینده ساعی</t>
  </si>
  <si>
    <t>104322816</t>
  </si>
  <si>
    <t>0203598434003</t>
  </si>
  <si>
    <t>0401562644007</t>
  </si>
  <si>
    <t>0401562631008</t>
  </si>
  <si>
    <t>0401562653003</t>
  </si>
  <si>
    <t>0401607397001</t>
  </si>
  <si>
    <t>1399/08/06</t>
  </si>
  <si>
    <t>1399/08/07</t>
  </si>
  <si>
    <t>1399/08/19</t>
  </si>
  <si>
    <t>پتروشیمی تندگویان</t>
  </si>
  <si>
    <t>پلیمر آریا ساسول</t>
  </si>
  <si>
    <t>شیرپاستوریزه پگاه گیلان</t>
  </si>
  <si>
    <t>سیمان ساوه</t>
  </si>
  <si>
    <t>سرمایه گذاری سیمان تامین</t>
  </si>
  <si>
    <t>سرمایه گذاری کشاورزی کوثر</t>
  </si>
  <si>
    <t>تامین سرمایه بانک ملت</t>
  </si>
  <si>
    <t>سرمایه گذاری صبا تامین</t>
  </si>
  <si>
    <t>8164617993</t>
  </si>
  <si>
    <t>پتروشيمي تندگويان</t>
  </si>
  <si>
    <t>سيمان ساوه</t>
  </si>
  <si>
    <t>تامين سرمايه بانك ملت</t>
  </si>
  <si>
    <t>سرمايه گذاري كشاورزي كوثر</t>
  </si>
  <si>
    <t>سرمايه گذاري صبا تامين</t>
  </si>
  <si>
    <t>اختیارخ ت تاپیکو-2136-98/11/30</t>
  </si>
  <si>
    <t>اختیارخ ت تاپیکو-2100-98/10/30</t>
  </si>
  <si>
    <t>تخفیف کارمزد کارگزاری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</si>
</sst>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* #,##0.00_);_(* \(#,##0.00\);_(* &quot;-&quot;??_);_(@_)"/>
    <numFmt numFmtId="165" formatCode="_-* #,##0.00_-;_-* #,##0.00\-;_-* &quot;-&quot;??_-;_-@_-"/>
    <numFmt numFmtId="166" formatCode="_-* #,##0_-;_-* #,##0\-;_-* &quot;-&quot;??_-;_-@_-"/>
    <numFmt numFmtId="167" formatCode="#,###;\(#,###\);0"/>
    <numFmt numFmtId="168" formatCode="0.000%"/>
    <numFmt numFmtId="169" formatCode="0.0000"/>
    <numFmt numFmtId="170" formatCode="_(* #,##0_);_(* \(#,##0\);_(* &quot;-&quot;??_);_(@_)"/>
    <numFmt numFmtId="171" formatCode="_ * #,##0_-_ر_ي_ا_ل_ ;_ * #,##0\-_ر_ي_ا_ل_ ;_ * &quot;-&quot;??_-_ر_ي_ا_ل_ ;_ @_ "/>
    <numFmt numFmtId="172" formatCode="0.00%;\(0.00%\);0"/>
    <numFmt numFmtId="173" formatCode="_-* #\,##0.0_-;_-* #\,##0.0\-;_-* &quot;-&quot;??_-;_-@_-"/>
    <numFmt numFmtId="174" formatCode="#,##0;\(#,##0\)"/>
  </numFmts>
  <fonts count="44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0000"/>
      <name val="B Nazanin"/>
      <charset val="178"/>
    </font>
    <font>
      <b/>
      <sz val="13"/>
      <color rgb="FF000000"/>
      <name val="B Nazanin"/>
      <charset val="178"/>
    </font>
    <font>
      <sz val="13"/>
      <name val="B Nazanin"/>
      <charset val="178"/>
    </font>
    <font>
      <b/>
      <sz val="13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4"/>
      <color rgb="FF0062AC"/>
      <name val="B Titr"/>
      <charset val="178"/>
    </font>
    <font>
      <b/>
      <sz val="12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0"/>
      <color rgb="FF0062AC"/>
      <name val="B Titr"/>
      <charset val="178"/>
    </font>
    <font>
      <b/>
      <sz val="10"/>
      <name val="B Nazanin"/>
      <charset val="178"/>
    </font>
    <font>
      <b/>
      <sz val="13"/>
      <color rgb="FF0062AC"/>
      <name val="B Titr"/>
      <charset val="178"/>
    </font>
    <font>
      <sz val="13"/>
      <color theme="0"/>
      <name val="B Nazanin"/>
      <charset val="178"/>
    </font>
    <font>
      <b/>
      <sz val="13"/>
      <color rgb="FF0062AC"/>
      <name val="B Nazanin"/>
      <charset val="178"/>
    </font>
    <font>
      <sz val="13"/>
      <color rgb="FFFF0000"/>
      <name val="B Nazanin"/>
      <charset val="178"/>
    </font>
    <font>
      <sz val="13"/>
      <color rgb="FF000000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1"/>
      <name val="B Nazanin"/>
      <charset val="178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Tahoma"/>
      <family val="2"/>
    </font>
    <font>
      <sz val="12"/>
      <color rgb="FF000000"/>
      <name val="B Nazanin"/>
      <charset val="178"/>
    </font>
    <font>
      <sz val="12"/>
      <color theme="0"/>
      <name val="B Nazanin"/>
      <charset val="178"/>
    </font>
    <font>
      <b/>
      <sz val="14.5"/>
      <color rgb="FF000000"/>
      <name val="B Nazanin"/>
      <charset val="178"/>
    </font>
    <font>
      <sz val="14.5"/>
      <name val="B Nazanin"/>
      <charset val="178"/>
    </font>
    <font>
      <b/>
      <sz val="14.5"/>
      <color rgb="FF0062AC"/>
      <name val="B Titr"/>
      <charset val="178"/>
    </font>
    <font>
      <b/>
      <sz val="14.5"/>
      <name val="B Nazanin"/>
      <charset val="178"/>
    </font>
    <font>
      <b/>
      <sz val="14.5"/>
      <color theme="0"/>
      <name val="Tahoma"/>
      <family val="2"/>
    </font>
    <font>
      <sz val="11"/>
      <color indexed="8"/>
      <name val="Arial"/>
      <family val="2"/>
      <scheme val="minor"/>
    </font>
    <font>
      <sz val="14"/>
      <color indexed="8"/>
      <name val="B Nazanin"/>
      <charset val="178"/>
    </font>
    <font>
      <b/>
      <sz val="16"/>
      <color indexed="8"/>
      <name val="B Nazanin"/>
      <charset val="178"/>
    </font>
    <font>
      <sz val="9"/>
      <name val="Tahoma"/>
      <family val="2"/>
    </font>
    <font>
      <sz val="12"/>
      <color rgb="FFFF0000"/>
      <name val="B Nazanin"/>
      <charset val="178"/>
    </font>
    <font>
      <sz val="16"/>
      <color rgb="FF000000"/>
      <name val="Tahoma"/>
      <family val="2"/>
    </font>
    <font>
      <b/>
      <sz val="11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CF6FC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7" fillId="0" borderId="0"/>
  </cellStyleXfs>
  <cellXfs count="321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166" fontId="1" fillId="0" borderId="0" xfId="1" applyNumberFormat="1" applyFont="1"/>
    <xf numFmtId="10" fontId="1" fillId="0" borderId="0" xfId="0" applyNumberFormat="1" applyFont="1"/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3" fontId="6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 applyFill="1"/>
    <xf numFmtId="3" fontId="1" fillId="0" borderId="0" xfId="0" applyNumberFormat="1" applyFont="1" applyFill="1"/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vertical="center" readingOrder="2"/>
    </xf>
    <xf numFmtId="0" fontId="4" fillId="0" borderId="0" xfId="0" applyFont="1" applyBorder="1" applyAlignment="1">
      <alignment vertical="center"/>
    </xf>
    <xf numFmtId="0" fontId="1" fillId="2" borderId="0" xfId="0" applyFont="1" applyFill="1"/>
    <xf numFmtId="0" fontId="16" fillId="0" borderId="0" xfId="0" applyFont="1"/>
    <xf numFmtId="0" fontId="18" fillId="0" borderId="0" xfId="0" applyFont="1"/>
    <xf numFmtId="3" fontId="16" fillId="0" borderId="0" xfId="0" applyNumberFormat="1" applyFont="1"/>
    <xf numFmtId="0" fontId="16" fillId="0" borderId="0" xfId="0" applyFont="1" applyFill="1"/>
    <xf numFmtId="0" fontId="6" fillId="0" borderId="0" xfId="0" applyFont="1" applyAlignment="1">
      <alignment wrapText="1"/>
    </xf>
    <xf numFmtId="167" fontId="6" fillId="0" borderId="0" xfId="0" applyNumberFormat="1" applyFont="1"/>
    <xf numFmtId="166" fontId="6" fillId="0" borderId="0" xfId="0" applyNumberFormat="1" applyFont="1"/>
    <xf numFmtId="1" fontId="6" fillId="0" borderId="0" xfId="0" applyNumberFormat="1" applyFont="1"/>
    <xf numFmtId="166" fontId="6" fillId="0" borderId="0" xfId="1" applyNumberFormat="1" applyFont="1"/>
    <xf numFmtId="0" fontId="6" fillId="0" borderId="0" xfId="0" applyFont="1" applyFill="1"/>
    <xf numFmtId="0" fontId="7" fillId="0" borderId="0" xfId="0" applyFont="1" applyFill="1"/>
    <xf numFmtId="3" fontId="6" fillId="0" borderId="0" xfId="0" applyNumberFormat="1" applyFont="1" applyFill="1"/>
    <xf numFmtId="0" fontId="6" fillId="2" borderId="0" xfId="0" applyFont="1" applyFill="1"/>
    <xf numFmtId="166" fontId="6" fillId="0" borderId="0" xfId="1" applyNumberFormat="1" applyFont="1" applyFill="1"/>
    <xf numFmtId="166" fontId="6" fillId="0" borderId="0" xfId="0" applyNumberFormat="1" applyFont="1" applyFill="1"/>
    <xf numFmtId="167" fontId="6" fillId="0" borderId="0" xfId="0" applyNumberFormat="1" applyFont="1" applyFill="1"/>
    <xf numFmtId="1" fontId="1" fillId="0" borderId="0" xfId="0" applyNumberFormat="1" applyFont="1"/>
    <xf numFmtId="0" fontId="4" fillId="0" borderId="0" xfId="0" applyFont="1" applyAlignment="1">
      <alignment vertical="center"/>
    </xf>
    <xf numFmtId="169" fontId="1" fillId="0" borderId="0" xfId="0" applyNumberFormat="1" applyFont="1"/>
    <xf numFmtId="0" fontId="20" fillId="0" borderId="0" xfId="0" applyFont="1" applyFill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7" fontId="1" fillId="0" borderId="0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0" fontId="6" fillId="3" borderId="0" xfId="0" applyFont="1" applyFill="1"/>
    <xf numFmtId="3" fontId="22" fillId="2" borderId="0" xfId="0" applyNumberFormat="1" applyFont="1" applyFill="1"/>
    <xf numFmtId="0" fontId="20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166" fontId="4" fillId="0" borderId="0" xfId="1" applyNumberFormat="1" applyFont="1" applyBorder="1" applyAlignment="1">
      <alignment horizontal="center" vertical="center"/>
    </xf>
    <xf numFmtId="10" fontId="4" fillId="0" borderId="0" xfId="1" applyNumberFormat="1" applyFont="1" applyBorder="1" applyAlignment="1">
      <alignment horizontal="center" vertical="center"/>
    </xf>
    <xf numFmtId="3" fontId="24" fillId="0" borderId="0" xfId="0" applyNumberFormat="1" applyFont="1"/>
    <xf numFmtId="0" fontId="5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 readingOrder="2"/>
    </xf>
    <xf numFmtId="3" fontId="25" fillId="0" borderId="0" xfId="0" applyNumberFormat="1" applyFont="1" applyFill="1"/>
    <xf numFmtId="0" fontId="6" fillId="0" borderId="0" xfId="0" applyFont="1" applyBorder="1" applyAlignment="1">
      <alignment wrapText="1"/>
    </xf>
    <xf numFmtId="0" fontId="13" fillId="0" borderId="0" xfId="0" applyFont="1" applyAlignment="1">
      <alignment horizontal="right" vertical="center" readingOrder="2"/>
    </xf>
    <xf numFmtId="3" fontId="1" fillId="0" borderId="0" xfId="0" applyNumberFormat="1" applyFont="1" applyAlignment="1">
      <alignment wrapText="1"/>
    </xf>
    <xf numFmtId="10" fontId="6" fillId="0" borderId="0" xfId="0" applyNumberFormat="1" applyFont="1"/>
    <xf numFmtId="10" fontId="6" fillId="0" borderId="0" xfId="0" applyNumberFormat="1" applyFont="1" applyFill="1"/>
    <xf numFmtId="10" fontId="16" fillId="0" borderId="0" xfId="0" applyNumberFormat="1" applyFont="1"/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3" fontId="26" fillId="0" borderId="0" xfId="0" applyNumberFormat="1" applyFont="1" applyAlignment="1">
      <alignment horizontal="right" vertical="center"/>
    </xf>
    <xf numFmtId="0" fontId="2" fillId="0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3" fontId="1" fillId="0" borderId="0" xfId="0" applyNumberFormat="1" applyFont="1" applyAlignment="1">
      <alignment horizontal="center" vertical="center"/>
    </xf>
    <xf numFmtId="3" fontId="24" fillId="0" borderId="0" xfId="0" applyNumberFormat="1" applyFont="1" applyFill="1"/>
    <xf numFmtId="167" fontId="1" fillId="0" borderId="0" xfId="0" applyNumberFormat="1" applyFont="1" applyFill="1"/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vertical="center"/>
    </xf>
    <xf numFmtId="167" fontId="1" fillId="0" borderId="0" xfId="1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70" fontId="1" fillId="0" borderId="0" xfId="0" applyNumberFormat="1" applyFont="1" applyAlignment="1">
      <alignment vertical="center"/>
    </xf>
    <xf numFmtId="171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" fontId="1" fillId="0" borderId="0" xfId="2" applyNumberFormat="1" applyFont="1" applyAlignment="1">
      <alignment vertical="center"/>
    </xf>
    <xf numFmtId="166" fontId="10" fillId="0" borderId="0" xfId="1" applyNumberFormat="1" applyFont="1" applyAlignment="1">
      <alignment horizontal="center" vertical="center"/>
    </xf>
    <xf numFmtId="166" fontId="10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6" fontId="30" fillId="0" borderId="0" xfId="1" applyNumberFormat="1" applyFont="1" applyBorder="1" applyAlignment="1">
      <alignment horizontal="center" vertical="center"/>
    </xf>
    <xf numFmtId="10" fontId="1" fillId="0" borderId="0" xfId="0" applyNumberFormat="1" applyFont="1" applyFill="1"/>
    <xf numFmtId="167" fontId="1" fillId="0" borderId="0" xfId="0" applyNumberFormat="1" applyFont="1"/>
    <xf numFmtId="3" fontId="2" fillId="0" borderId="0" xfId="0" applyNumberFormat="1" applyFont="1"/>
    <xf numFmtId="0" fontId="4" fillId="0" borderId="1" xfId="0" applyFont="1" applyBorder="1" applyAlignment="1">
      <alignment vertical="center"/>
    </xf>
    <xf numFmtId="166" fontId="30" fillId="0" borderId="0" xfId="1" applyNumberFormat="1" applyFont="1" applyFill="1" applyBorder="1" applyAlignment="1">
      <alignment horizontal="center" vertical="center"/>
    </xf>
    <xf numFmtId="172" fontId="30" fillId="0" borderId="0" xfId="1" applyNumberFormat="1" applyFont="1" applyFill="1" applyBorder="1" applyAlignment="1">
      <alignment horizontal="center" vertical="center"/>
    </xf>
    <xf numFmtId="172" fontId="30" fillId="0" borderId="1" xfId="1" applyNumberFormat="1" applyFont="1" applyFill="1" applyBorder="1" applyAlignment="1">
      <alignment horizontal="center" vertical="center"/>
    </xf>
    <xf numFmtId="3" fontId="31" fillId="0" borderId="0" xfId="0" applyNumberFormat="1" applyFont="1"/>
    <xf numFmtId="3" fontId="2" fillId="0" borderId="0" xfId="0" applyNumberFormat="1" applyFont="1" applyAlignment="1">
      <alignment horizontal="center" vertical="center"/>
    </xf>
    <xf numFmtId="9" fontId="2" fillId="0" borderId="0" xfId="2" applyFont="1" applyAlignment="1">
      <alignment horizontal="center"/>
    </xf>
    <xf numFmtId="10" fontId="2" fillId="0" borderId="0" xfId="0" applyNumberFormat="1" applyFont="1"/>
    <xf numFmtId="0" fontId="9" fillId="0" borderId="0" xfId="0" applyFont="1" applyAlignment="1">
      <alignment vertical="center"/>
    </xf>
    <xf numFmtId="0" fontId="7" fillId="0" borderId="1" xfId="0" applyFont="1" applyFill="1" applyBorder="1"/>
    <xf numFmtId="0" fontId="33" fillId="0" borderId="0" xfId="0" applyFont="1"/>
    <xf numFmtId="0" fontId="33" fillId="0" borderId="0" xfId="0" applyFont="1" applyFill="1"/>
    <xf numFmtId="10" fontId="33" fillId="0" borderId="0" xfId="2" applyNumberFormat="1" applyFont="1" applyFill="1" applyAlignment="1">
      <alignment horizontal="center"/>
    </xf>
    <xf numFmtId="167" fontId="33" fillId="0" borderId="0" xfId="0" applyNumberFormat="1" applyFont="1" applyFill="1"/>
    <xf numFmtId="168" fontId="33" fillId="0" borderId="0" xfId="2" applyNumberFormat="1" applyFont="1"/>
    <xf numFmtId="167" fontId="33" fillId="0" borderId="0" xfId="0" applyNumberFormat="1" applyFont="1"/>
    <xf numFmtId="3" fontId="33" fillId="0" borderId="0" xfId="0" applyNumberFormat="1" applyFont="1"/>
    <xf numFmtId="10" fontId="33" fillId="0" borderId="0" xfId="0" applyNumberFormat="1" applyFont="1"/>
    <xf numFmtId="3" fontId="33" fillId="2" borderId="0" xfId="0" applyNumberFormat="1" applyFont="1" applyFill="1"/>
    <xf numFmtId="0" fontId="33" fillId="2" borderId="0" xfId="0" applyFont="1" applyFill="1"/>
    <xf numFmtId="168" fontId="33" fillId="0" borderId="0" xfId="0" applyNumberFormat="1" applyFont="1"/>
    <xf numFmtId="0" fontId="35" fillId="0" borderId="0" xfId="0" applyFont="1"/>
    <xf numFmtId="0" fontId="35" fillId="0" borderId="0" xfId="0" applyFont="1" applyFill="1" applyAlignment="1">
      <alignment horizontal="center" vertical="center"/>
    </xf>
    <xf numFmtId="3" fontId="35" fillId="0" borderId="3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3" fontId="33" fillId="0" borderId="0" xfId="0" applyNumberFormat="1" applyFont="1" applyFill="1"/>
    <xf numFmtId="166" fontId="33" fillId="0" borderId="0" xfId="1" applyNumberFormat="1" applyFont="1" applyFill="1"/>
    <xf numFmtId="166" fontId="33" fillId="0" borderId="0" xfId="0" applyNumberFormat="1" applyFont="1" applyFill="1"/>
    <xf numFmtId="166" fontId="33" fillId="4" borderId="0" xfId="1" applyNumberFormat="1" applyFont="1" applyFill="1"/>
    <xf numFmtId="3" fontId="36" fillId="0" borderId="0" xfId="0" applyNumberFormat="1" applyFont="1"/>
    <xf numFmtId="3" fontId="6" fillId="0" borderId="0" xfId="0" applyNumberFormat="1" applyFont="1" applyAlignment="1">
      <alignment wrapText="1"/>
    </xf>
    <xf numFmtId="167" fontId="7" fillId="0" borderId="0" xfId="0" applyNumberFormat="1" applyFont="1" applyFill="1"/>
    <xf numFmtId="167" fontId="0" fillId="0" borderId="0" xfId="0" applyNumberFormat="1"/>
    <xf numFmtId="3" fontId="2" fillId="0" borderId="0" xfId="0" applyNumberFormat="1" applyFont="1" applyAlignment="1"/>
    <xf numFmtId="167" fontId="7" fillId="0" borderId="2" xfId="0" applyNumberFormat="1" applyFont="1" applyFill="1" applyBorder="1" applyAlignment="1">
      <alignment horizontal="center" vertical="center"/>
    </xf>
    <xf numFmtId="167" fontId="6" fillId="0" borderId="0" xfId="1" applyNumberFormat="1" applyFont="1" applyFill="1"/>
    <xf numFmtId="167" fontId="25" fillId="0" borderId="0" xfId="0" applyNumberFormat="1" applyFont="1" applyFill="1"/>
    <xf numFmtId="167" fontId="23" fillId="0" borderId="0" xfId="0" applyNumberFormat="1" applyFont="1" applyFill="1"/>
    <xf numFmtId="167" fontId="22" fillId="0" borderId="0" xfId="0" applyNumberFormat="1" applyFont="1" applyFill="1"/>
    <xf numFmtId="3" fontId="7" fillId="0" borderId="0" xfId="0" applyNumberFormat="1" applyFont="1"/>
    <xf numFmtId="0" fontId="7" fillId="2" borderId="0" xfId="0" applyFont="1" applyFill="1"/>
    <xf numFmtId="0" fontId="5" fillId="0" borderId="0" xfId="0" applyFont="1" applyBorder="1" applyAlignment="1">
      <alignment vertical="center" wrapText="1"/>
    </xf>
    <xf numFmtId="3" fontId="3" fillId="2" borderId="0" xfId="0" applyNumberFormat="1" applyFont="1" applyFill="1" applyAlignment="1">
      <alignment vertical="center" wrapText="1"/>
    </xf>
    <xf numFmtId="166" fontId="1" fillId="0" borderId="0" xfId="0" applyNumberFormat="1" applyFont="1" applyFill="1"/>
    <xf numFmtId="3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9" fillId="0" borderId="0" xfId="0" applyFont="1" applyFill="1" applyAlignment="1">
      <alignment vertical="center" readingOrder="2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166" fontId="9" fillId="0" borderId="0" xfId="1" applyNumberFormat="1" applyFont="1" applyAlignment="1">
      <alignment vertical="center"/>
    </xf>
    <xf numFmtId="10" fontId="10" fillId="0" borderId="0" xfId="2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38" fillId="0" borderId="0" xfId="3" applyFont="1"/>
    <xf numFmtId="0" fontId="25" fillId="0" borderId="0" xfId="0" applyFont="1"/>
    <xf numFmtId="0" fontId="24" fillId="0" borderId="0" xfId="0" applyFont="1"/>
    <xf numFmtId="0" fontId="40" fillId="2" borderId="0" xfId="0" applyFont="1" applyFill="1" applyAlignment="1">
      <alignment horizontal="right" vertical="center" wrapText="1"/>
    </xf>
    <xf numFmtId="173" fontId="25" fillId="0" borderId="0" xfId="1" applyNumberFormat="1" applyFont="1"/>
    <xf numFmtId="3" fontId="41" fillId="0" borderId="0" xfId="0" applyNumberFormat="1" applyFont="1"/>
    <xf numFmtId="0" fontId="35" fillId="0" borderId="2" xfId="0" applyFont="1" applyFill="1" applyBorder="1"/>
    <xf numFmtId="0" fontId="33" fillId="0" borderId="2" xfId="0" applyFont="1" applyBorder="1"/>
    <xf numFmtId="0" fontId="35" fillId="0" borderId="1" xfId="0" applyFont="1" applyFill="1" applyBorder="1"/>
    <xf numFmtId="0" fontId="33" fillId="0" borderId="1" xfId="0" applyFont="1" applyFill="1" applyBorder="1"/>
    <xf numFmtId="10" fontId="33" fillId="0" borderId="1" xfId="2" applyNumberFormat="1" applyFont="1" applyFill="1" applyBorder="1" applyAlignment="1">
      <alignment horizontal="center"/>
    </xf>
    <xf numFmtId="10" fontId="2" fillId="0" borderId="4" xfId="2" applyNumberFormat="1" applyFont="1" applyBorder="1" applyAlignment="1">
      <alignment horizontal="center" vertical="center"/>
    </xf>
    <xf numFmtId="3" fontId="1" fillId="2" borderId="0" xfId="0" applyNumberFormat="1" applyFont="1" applyFill="1" applyAlignment="1">
      <alignment vertical="center"/>
    </xf>
    <xf numFmtId="3" fontId="25" fillId="0" borderId="0" xfId="0" applyNumberFormat="1" applyFont="1"/>
    <xf numFmtId="3" fontId="40" fillId="5" borderId="0" xfId="0" applyNumberFormat="1" applyFont="1" applyFill="1" applyAlignment="1">
      <alignment horizontal="right" vertical="center" wrapText="1"/>
    </xf>
    <xf numFmtId="9" fontId="35" fillId="0" borderId="3" xfId="2" applyFont="1" applyFill="1" applyBorder="1" applyAlignment="1">
      <alignment horizontal="center" vertical="center"/>
    </xf>
    <xf numFmtId="0" fontId="2" fillId="0" borderId="4" xfId="0" applyFont="1" applyBorder="1"/>
    <xf numFmtId="0" fontId="1" fillId="0" borderId="4" xfId="0" applyFont="1" applyBorder="1"/>
    <xf numFmtId="3" fontId="1" fillId="0" borderId="4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Border="1"/>
    <xf numFmtId="0" fontId="5" fillId="0" borderId="0" xfId="0" applyFont="1" applyFill="1" applyAlignment="1">
      <alignment horizontal="center" vertical="center"/>
    </xf>
    <xf numFmtId="167" fontId="33" fillId="2" borderId="0" xfId="0" applyNumberFormat="1" applyFont="1" applyFill="1"/>
    <xf numFmtId="167" fontId="35" fillId="2" borderId="0" xfId="0" applyNumberFormat="1" applyFont="1" applyFill="1"/>
    <xf numFmtId="3" fontId="40" fillId="0" borderId="0" xfId="0" applyNumberFormat="1" applyFont="1" applyFill="1" applyAlignment="1">
      <alignment horizontal="right" vertical="center" wrapText="1"/>
    </xf>
    <xf numFmtId="9" fontId="1" fillId="0" borderId="0" xfId="2" applyFont="1"/>
    <xf numFmtId="166" fontId="4" fillId="0" borderId="0" xfId="1" applyNumberFormat="1" applyFont="1" applyAlignment="1">
      <alignment horizontal="center" vertical="center"/>
    </xf>
    <xf numFmtId="166" fontId="1" fillId="0" borderId="0" xfId="1" applyNumberFormat="1" applyFont="1" applyAlignment="1">
      <alignment vertical="center"/>
    </xf>
    <xf numFmtId="166" fontId="27" fillId="0" borderId="0" xfId="1" applyNumberFormat="1" applyFont="1" applyAlignment="1">
      <alignment vertical="center"/>
    </xf>
    <xf numFmtId="166" fontId="24" fillId="0" borderId="0" xfId="1" applyNumberFormat="1" applyFont="1"/>
    <xf numFmtId="3" fontId="42" fillId="0" borderId="0" xfId="0" applyNumberFormat="1" applyFont="1"/>
    <xf numFmtId="16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167" fontId="33" fillId="0" borderId="0" xfId="0" applyNumberFormat="1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166" fontId="1" fillId="4" borderId="0" xfId="1" applyNumberFormat="1" applyFont="1" applyFill="1" applyAlignment="1">
      <alignment vertical="center"/>
    </xf>
    <xf numFmtId="165" fontId="9" fillId="0" borderId="0" xfId="1" applyFont="1" applyAlignment="1">
      <alignment vertical="center"/>
    </xf>
    <xf numFmtId="3" fontId="1" fillId="7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/>
    </xf>
    <xf numFmtId="166" fontId="10" fillId="0" borderId="3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74" fontId="4" fillId="6" borderId="0" xfId="0" applyNumberFormat="1" applyFont="1" applyFill="1" applyBorder="1" applyAlignment="1">
      <alignment vertical="center" wrapText="1" readingOrder="2"/>
    </xf>
    <xf numFmtId="3" fontId="15" fillId="6" borderId="0" xfId="0" applyNumberFormat="1" applyFont="1" applyFill="1" applyAlignment="1">
      <alignment horizontal="center" vertical="top"/>
    </xf>
    <xf numFmtId="166" fontId="1" fillId="0" borderId="0" xfId="1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167" fontId="2" fillId="0" borderId="3" xfId="0" applyNumberFormat="1" applyFont="1" applyFill="1" applyBorder="1" applyAlignment="1">
      <alignment horizontal="center" vertical="center"/>
    </xf>
    <xf numFmtId="166" fontId="2" fillId="0" borderId="3" xfId="1" applyNumberFormat="1" applyFont="1" applyBorder="1" applyAlignment="1">
      <alignment horizontal="center" vertical="center"/>
    </xf>
    <xf numFmtId="167" fontId="2" fillId="0" borderId="3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168" fontId="1" fillId="0" borderId="0" xfId="2" applyNumberFormat="1" applyFont="1" applyFill="1" applyAlignment="1">
      <alignment horizont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10" fontId="1" fillId="0" borderId="0" xfId="2" applyNumberFormat="1" applyFont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9" fontId="2" fillId="0" borderId="3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167" fontId="2" fillId="0" borderId="0" xfId="0" applyNumberFormat="1" applyFont="1" applyFill="1" applyAlignment="1">
      <alignment horizontal="center"/>
    </xf>
    <xf numFmtId="167" fontId="1" fillId="0" borderId="0" xfId="0" applyNumberFormat="1" applyFont="1" applyFill="1" applyAlignment="1">
      <alignment horizontal="center"/>
    </xf>
    <xf numFmtId="167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167" fontId="1" fillId="0" borderId="4" xfId="0" applyNumberFormat="1" applyFont="1" applyBorder="1" applyAlignment="1">
      <alignment horizontal="center"/>
    </xf>
    <xf numFmtId="167" fontId="2" fillId="0" borderId="4" xfId="0" applyNumberFormat="1" applyFont="1" applyBorder="1" applyAlignment="1">
      <alignment horizontal="center"/>
    </xf>
    <xf numFmtId="167" fontId="2" fillId="0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6" fontId="6" fillId="0" borderId="0" xfId="1" applyNumberFormat="1" applyFont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7" fontId="10" fillId="0" borderId="3" xfId="0" applyNumberFormat="1" applyFont="1" applyFill="1" applyBorder="1" applyAlignment="1">
      <alignment horizontal="center"/>
    </xf>
    <xf numFmtId="167" fontId="10" fillId="0" borderId="3" xfId="0" applyNumberFormat="1" applyFont="1" applyBorder="1" applyAlignment="1">
      <alignment horizontal="center"/>
    </xf>
    <xf numFmtId="167" fontId="10" fillId="0" borderId="0" xfId="0" applyNumberFormat="1" applyFont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167" fontId="6" fillId="0" borderId="0" xfId="0" applyNumberFormat="1" applyFont="1" applyFill="1" applyAlignment="1">
      <alignment horizontal="center"/>
    </xf>
    <xf numFmtId="167" fontId="7" fillId="0" borderId="1" xfId="0" applyNumberFormat="1" applyFont="1" applyFill="1" applyBorder="1" applyAlignment="1">
      <alignment horizontal="center"/>
    </xf>
    <xf numFmtId="167" fontId="7" fillId="0" borderId="0" xfId="0" applyNumberFormat="1" applyFont="1" applyFill="1" applyAlignment="1">
      <alignment horizontal="center"/>
    </xf>
    <xf numFmtId="167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7" fontId="7" fillId="0" borderId="3" xfId="0" applyNumberFormat="1" applyFont="1" applyFill="1" applyBorder="1" applyAlignment="1">
      <alignment horizontal="center"/>
    </xf>
    <xf numFmtId="167" fontId="7" fillId="0" borderId="0" xfId="0" applyNumberFormat="1" applyFont="1" applyFill="1" applyBorder="1" applyAlignment="1">
      <alignment horizontal="center"/>
    </xf>
    <xf numFmtId="167" fontId="7" fillId="0" borderId="3" xfId="1" applyNumberFormat="1" applyFont="1" applyFill="1" applyBorder="1" applyAlignment="1">
      <alignment horizontal="center"/>
    </xf>
    <xf numFmtId="167" fontId="6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73" fontId="7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3" fontId="1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3" fontId="1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18" fillId="0" borderId="4" xfId="0" applyNumberFormat="1" applyFont="1" applyBorder="1" applyAlignment="1">
      <alignment horizontal="center"/>
    </xf>
    <xf numFmtId="3" fontId="43" fillId="0" borderId="0" xfId="0" applyNumberFormat="1" applyFont="1" applyFill="1" applyAlignment="1">
      <alignment horizontal="center" vertical="center"/>
    </xf>
    <xf numFmtId="167" fontId="35" fillId="0" borderId="1" xfId="0" applyNumberFormat="1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167" fontId="35" fillId="0" borderId="2" xfId="0" applyNumberFormat="1" applyFont="1" applyBorder="1" applyAlignment="1">
      <alignment horizontal="center"/>
    </xf>
    <xf numFmtId="167" fontId="35" fillId="0" borderId="2" xfId="0" applyNumberFormat="1" applyFont="1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10" fontId="1" fillId="0" borderId="0" xfId="0" applyNumberFormat="1" applyFont="1" applyFill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9" fontId="35" fillId="0" borderId="2" xfId="2" applyFont="1" applyBorder="1" applyAlignment="1">
      <alignment horizontal="center"/>
    </xf>
    <xf numFmtId="10" fontId="33" fillId="0" borderId="2" xfId="0" applyNumberFormat="1" applyFont="1" applyBorder="1" applyAlignment="1">
      <alignment horizontal="center"/>
    </xf>
    <xf numFmtId="3" fontId="26" fillId="0" borderId="0" xfId="0" applyNumberFormat="1" applyFont="1" applyFill="1" applyAlignment="1">
      <alignment horizontal="center" vertical="center"/>
    </xf>
    <xf numFmtId="0" fontId="39" fillId="0" borderId="0" xfId="3" applyFont="1" applyAlignment="1">
      <alignment horizontal="center"/>
    </xf>
    <xf numFmtId="166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13" fillId="0" borderId="0" xfId="0" applyFont="1" applyFill="1" applyAlignment="1">
      <alignment horizontal="right" vertical="center" readingOrder="2"/>
    </xf>
    <xf numFmtId="0" fontId="35" fillId="0" borderId="0" xfId="0" applyFont="1" applyFill="1" applyAlignment="1">
      <alignment horizontal="center"/>
    </xf>
    <xf numFmtId="0" fontId="34" fillId="0" borderId="0" xfId="0" applyFont="1" applyFill="1" applyAlignment="1">
      <alignment horizontal="right" readingOrder="2"/>
    </xf>
    <xf numFmtId="0" fontId="32" fillId="0" borderId="0" xfId="0" applyFont="1" applyFill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0" fontId="32" fillId="0" borderId="1" xfId="2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vertical="center" readingOrder="2"/>
    </xf>
    <xf numFmtId="167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 readingOrder="2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right" vertical="center" readingOrder="2"/>
    </xf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314324</xdr:colOff>
      <xdr:row>3</xdr:row>
      <xdr:rowOff>9524</xdr:rowOff>
    </xdr:from>
    <xdr:to>
      <xdr:col>11</xdr:col>
      <xdr:colOff>295274</xdr:colOff>
      <xdr:row>14</xdr:row>
      <xdr:rowOff>19049</xdr:rowOff>
    </xdr:to>
    <xdr:pic>
      <xdr:nvPicPr>
        <xdr:cNvPr id="3" name="Picture 2" descr="C:\Users\s.shojai\Desktop\kosar logo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352026" y="838199"/>
          <a:ext cx="2724150" cy="3152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6:P22"/>
  <sheetViews>
    <sheetView rightToLeft="1" view="pageLayout" topLeftCell="A7" zoomScaleNormal="100" workbookViewId="0">
      <selection activeCell="E23" sqref="E23"/>
    </sheetView>
  </sheetViews>
  <sheetFormatPr defaultRowHeight="22.5" x14ac:dyDescent="0.55000000000000004"/>
  <cols>
    <col min="1" max="15" width="5.140625" style="151" customWidth="1"/>
    <col min="16" max="16" width="5.140625" customWidth="1"/>
  </cols>
  <sheetData>
    <row r="16" spans="3:3" x14ac:dyDescent="0.55000000000000004">
      <c r="C16" s="151" t="s">
        <v>277</v>
      </c>
    </row>
    <row r="20" spans="1:16" ht="26.25" x14ac:dyDescent="0.65">
      <c r="A20" s="275" t="s">
        <v>0</v>
      </c>
      <c r="B20" s="275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</row>
    <row r="21" spans="1:16" ht="26.25" x14ac:dyDescent="0.65">
      <c r="A21" s="275" t="s">
        <v>253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</row>
    <row r="22" spans="1:16" ht="26.25" x14ac:dyDescent="0.65">
      <c r="A22" s="275" t="s">
        <v>278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</row>
  </sheetData>
  <mergeCells count="3">
    <mergeCell ref="A22:P22"/>
    <mergeCell ref="A21:P21"/>
    <mergeCell ref="A20:P20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54"/>
  <sheetViews>
    <sheetView rightToLeft="1" view="pageBreakPreview" topLeftCell="A4" zoomScale="90" zoomScaleNormal="100" zoomScaleSheetLayoutView="90" workbookViewId="0">
      <selection activeCell="I16" sqref="I16"/>
    </sheetView>
  </sheetViews>
  <sheetFormatPr defaultRowHeight="15.75" x14ac:dyDescent="0.4"/>
  <cols>
    <col min="1" max="1" width="22.7109375" style="17" bestFit="1" customWidth="1"/>
    <col min="2" max="2" width="1" style="17" customWidth="1"/>
    <col min="3" max="3" width="11" style="17" bestFit="1" customWidth="1"/>
    <col min="4" max="4" width="1" style="17" customWidth="1"/>
    <col min="5" max="5" width="13.140625" style="17" bestFit="1" customWidth="1"/>
    <col min="6" max="6" width="1" style="17" customWidth="1"/>
    <col min="7" max="7" width="8.5703125" style="17" bestFit="1" customWidth="1"/>
    <col min="8" max="8" width="1" style="17" customWidth="1"/>
    <col min="9" max="9" width="18" style="17" customWidth="1"/>
    <col min="10" max="10" width="2.140625" style="17" bestFit="1" customWidth="1"/>
    <col min="11" max="11" width="14.5703125" style="17" bestFit="1" customWidth="1"/>
    <col min="12" max="12" width="2.140625" style="17" bestFit="1" customWidth="1"/>
    <col min="13" max="13" width="14.7109375" style="17" customWidth="1"/>
    <col min="14" max="14" width="2.140625" style="17" bestFit="1" customWidth="1"/>
    <col min="15" max="15" width="18.5703125" style="20" bestFit="1" customWidth="1"/>
    <col min="16" max="16" width="1.7109375" style="17" bestFit="1" customWidth="1"/>
    <col min="17" max="17" width="16" style="17" bestFit="1" customWidth="1"/>
    <col min="18" max="18" width="1.7109375" style="17" customWidth="1"/>
    <col min="19" max="19" width="18.7109375" style="17" bestFit="1" customWidth="1"/>
    <col min="20" max="20" width="1" style="17" customWidth="1"/>
    <col min="21" max="21" width="13" style="17" customWidth="1"/>
    <col min="22" max="25" width="9.140625" style="17"/>
    <col min="26" max="26" width="17.28515625" style="17" bestFit="1" customWidth="1"/>
    <col min="27" max="27" width="9.42578125" style="17" bestFit="1" customWidth="1"/>
    <col min="28" max="16384" width="9.140625" style="17"/>
  </cols>
  <sheetData>
    <row r="1" spans="1:27" x14ac:dyDescent="0.4">
      <c r="A1" s="302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</row>
    <row r="2" spans="1:27" x14ac:dyDescent="0.4">
      <c r="A2" s="301" t="s">
        <v>66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</row>
    <row r="3" spans="1:27" x14ac:dyDescent="0.4">
      <c r="A3" s="301" t="str">
        <f>سهام!A3</f>
        <v>برای ماه منتهی به 1399/08/30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</row>
    <row r="4" spans="1:27" x14ac:dyDescent="0.4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</row>
    <row r="5" spans="1:27" ht="20.25" x14ac:dyDescent="0.4">
      <c r="A5" s="306" t="s">
        <v>83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</row>
    <row r="6" spans="1:27" x14ac:dyDescent="0.4">
      <c r="A6" s="59" t="s">
        <v>2</v>
      </c>
      <c r="C6" s="303" t="s">
        <v>74</v>
      </c>
      <c r="D6" s="303"/>
      <c r="E6" s="303"/>
      <c r="F6" s="303"/>
      <c r="G6" s="303"/>
      <c r="I6" s="303" t="s">
        <v>68</v>
      </c>
      <c r="J6" s="303" t="s">
        <v>68</v>
      </c>
      <c r="K6" s="303" t="s">
        <v>68</v>
      </c>
      <c r="L6" s="303" t="s">
        <v>68</v>
      </c>
      <c r="M6" s="303" t="s">
        <v>68</v>
      </c>
      <c r="O6" s="303" t="s">
        <v>69</v>
      </c>
      <c r="P6" s="303" t="s">
        <v>69</v>
      </c>
      <c r="Q6" s="303" t="s">
        <v>69</v>
      </c>
      <c r="R6" s="303" t="s">
        <v>69</v>
      </c>
      <c r="S6" s="303" t="s">
        <v>69</v>
      </c>
      <c r="Z6" s="19"/>
    </row>
    <row r="7" spans="1:27" ht="48" customHeight="1" x14ac:dyDescent="0.4">
      <c r="A7" s="58" t="s">
        <v>2</v>
      </c>
      <c r="C7" s="192" t="s">
        <v>235</v>
      </c>
      <c r="D7" s="255"/>
      <c r="E7" s="193" t="s">
        <v>75</v>
      </c>
      <c r="F7" s="256"/>
      <c r="G7" s="193" t="s">
        <v>76</v>
      </c>
      <c r="H7" s="256"/>
      <c r="I7" s="304" t="s">
        <v>77</v>
      </c>
      <c r="J7" s="256"/>
      <c r="K7" s="304" t="s">
        <v>72</v>
      </c>
      <c r="L7" s="256"/>
      <c r="M7" s="304" t="s">
        <v>78</v>
      </c>
      <c r="N7" s="256"/>
      <c r="O7" s="305" t="s">
        <v>77</v>
      </c>
      <c r="P7" s="256"/>
      <c r="Q7" s="304" t="s">
        <v>72</v>
      </c>
      <c r="R7" s="256"/>
      <c r="S7" s="304" t="s">
        <v>78</v>
      </c>
      <c r="Z7" s="19"/>
    </row>
    <row r="8" spans="1:27" ht="15" customHeight="1" x14ac:dyDescent="0.45">
      <c r="A8" s="41" t="s">
        <v>143</v>
      </c>
      <c r="C8" s="37" t="s">
        <v>261</v>
      </c>
      <c r="D8" s="255"/>
      <c r="E8" s="38">
        <v>10000000</v>
      </c>
      <c r="F8" s="257"/>
      <c r="G8" s="38">
        <v>250</v>
      </c>
      <c r="H8" s="257"/>
      <c r="I8" s="253">
        <v>0</v>
      </c>
      <c r="J8" s="274"/>
      <c r="K8" s="253">
        <v>0</v>
      </c>
      <c r="L8" s="274"/>
      <c r="M8" s="274">
        <f>I8-K8</f>
        <v>0</v>
      </c>
      <c r="N8" s="258"/>
      <c r="O8" s="38">
        <v>2500000000</v>
      </c>
      <c r="P8" s="258"/>
      <c r="Q8" s="38">
        <v>0</v>
      </c>
      <c r="R8" s="258"/>
      <c r="S8" s="38">
        <v>2500000000</v>
      </c>
      <c r="Z8" s="19"/>
    </row>
    <row r="9" spans="1:27" ht="18.75" x14ac:dyDescent="0.45">
      <c r="A9" s="41" t="s">
        <v>140</v>
      </c>
      <c r="C9" s="37" t="s">
        <v>275</v>
      </c>
      <c r="D9" s="255"/>
      <c r="E9" s="38">
        <v>3000000</v>
      </c>
      <c r="F9" s="255"/>
      <c r="G9" s="38">
        <v>140</v>
      </c>
      <c r="H9" s="255"/>
      <c r="I9" s="253">
        <v>0</v>
      </c>
      <c r="J9" s="274"/>
      <c r="K9" s="253">
        <v>0</v>
      </c>
      <c r="L9" s="274"/>
      <c r="M9" s="274">
        <f t="shared" ref="M9:M27" si="0">I9-K9</f>
        <v>0</v>
      </c>
      <c r="N9" s="259"/>
      <c r="O9" s="38">
        <v>420000000</v>
      </c>
      <c r="P9" s="258"/>
      <c r="Q9" s="38">
        <v>8179987</v>
      </c>
      <c r="R9" s="258"/>
      <c r="S9" s="38">
        <v>411820013</v>
      </c>
      <c r="U9" s="19"/>
    </row>
    <row r="10" spans="1:27" ht="18.75" x14ac:dyDescent="0.45">
      <c r="A10" s="41" t="s">
        <v>131</v>
      </c>
      <c r="B10" s="1"/>
      <c r="C10" s="37" t="s">
        <v>146</v>
      </c>
      <c r="D10" s="37"/>
      <c r="E10" s="38">
        <v>90000000</v>
      </c>
      <c r="F10" s="37"/>
      <c r="G10" s="38">
        <v>12</v>
      </c>
      <c r="H10" s="37"/>
      <c r="I10" s="253">
        <v>0</v>
      </c>
      <c r="J10" s="274"/>
      <c r="K10" s="253">
        <v>0</v>
      </c>
      <c r="L10" s="274"/>
      <c r="M10" s="274">
        <f t="shared" si="0"/>
        <v>0</v>
      </c>
      <c r="N10" s="259"/>
      <c r="O10" s="38">
        <v>1080000000</v>
      </c>
      <c r="P10" s="258"/>
      <c r="Q10" s="38">
        <v>0</v>
      </c>
      <c r="R10" s="258"/>
      <c r="S10" s="38">
        <v>1080000000</v>
      </c>
      <c r="T10" s="1"/>
      <c r="U10" s="3"/>
      <c r="V10" s="1"/>
      <c r="W10" s="3"/>
      <c r="X10" s="1"/>
      <c r="Y10" s="5"/>
      <c r="Z10" s="19"/>
      <c r="AA10" s="19"/>
    </row>
    <row r="11" spans="1:27" s="18" customFormat="1" ht="18.75" x14ac:dyDescent="0.45">
      <c r="A11" s="41" t="s">
        <v>134</v>
      </c>
      <c r="B11" s="1"/>
      <c r="C11" s="37" t="s">
        <v>236</v>
      </c>
      <c r="D11" s="37"/>
      <c r="E11" s="38">
        <v>321900000</v>
      </c>
      <c r="F11" s="37"/>
      <c r="G11" s="38">
        <v>490</v>
      </c>
      <c r="H11" s="37"/>
      <c r="I11" s="253">
        <v>0</v>
      </c>
      <c r="J11" s="274"/>
      <c r="K11" s="253">
        <v>0</v>
      </c>
      <c r="L11" s="274"/>
      <c r="M11" s="274">
        <f t="shared" si="0"/>
        <v>0</v>
      </c>
      <c r="N11" s="259"/>
      <c r="O11" s="38">
        <v>157731000000</v>
      </c>
      <c r="P11" s="258"/>
      <c r="Q11" s="38">
        <v>0</v>
      </c>
      <c r="R11" s="258"/>
      <c r="S11" s="38">
        <v>157731000000</v>
      </c>
      <c r="T11" s="1"/>
      <c r="U11" s="3"/>
      <c r="V11" s="1"/>
      <c r="W11" s="3"/>
      <c r="X11" s="1"/>
      <c r="Y11" s="5"/>
      <c r="Z11" s="19"/>
      <c r="AA11" s="19"/>
    </row>
    <row r="12" spans="1:27" s="18" customFormat="1" ht="18.75" x14ac:dyDescent="0.45">
      <c r="A12" s="41" t="s">
        <v>144</v>
      </c>
      <c r="B12" s="1"/>
      <c r="C12" s="37" t="s">
        <v>254</v>
      </c>
      <c r="D12" s="37"/>
      <c r="E12" s="38">
        <v>15000000</v>
      </c>
      <c r="F12" s="37"/>
      <c r="G12" s="38">
        <v>250</v>
      </c>
      <c r="H12" s="37"/>
      <c r="I12" s="253">
        <v>0</v>
      </c>
      <c r="J12" s="274"/>
      <c r="K12" s="253">
        <v>0</v>
      </c>
      <c r="L12" s="274"/>
      <c r="M12" s="274">
        <f t="shared" si="0"/>
        <v>0</v>
      </c>
      <c r="N12" s="259"/>
      <c r="O12" s="38">
        <v>3750000000</v>
      </c>
      <c r="P12" s="258"/>
      <c r="Q12" s="38">
        <v>0</v>
      </c>
      <c r="R12" s="258"/>
      <c r="S12" s="38">
        <v>3750000000</v>
      </c>
      <c r="T12" s="1"/>
      <c r="U12" s="3"/>
      <c r="V12" s="1"/>
      <c r="W12" s="3"/>
      <c r="X12" s="1"/>
      <c r="Y12" s="5"/>
      <c r="Z12" s="19"/>
      <c r="AA12" s="19"/>
    </row>
    <row r="13" spans="1:27" s="18" customFormat="1" ht="18.75" x14ac:dyDescent="0.45">
      <c r="A13" s="41" t="s">
        <v>133</v>
      </c>
      <c r="B13" s="1"/>
      <c r="C13" s="37" t="s">
        <v>161</v>
      </c>
      <c r="D13" s="37"/>
      <c r="E13" s="38">
        <v>30000000</v>
      </c>
      <c r="F13" s="37"/>
      <c r="G13" s="38">
        <v>10</v>
      </c>
      <c r="H13" s="37"/>
      <c r="I13" s="253">
        <v>0</v>
      </c>
      <c r="J13" s="274"/>
      <c r="K13" s="253">
        <v>0</v>
      </c>
      <c r="L13" s="274"/>
      <c r="M13" s="274">
        <f t="shared" si="0"/>
        <v>0</v>
      </c>
      <c r="N13" s="259"/>
      <c r="O13" s="38">
        <v>300000000</v>
      </c>
      <c r="P13" s="258"/>
      <c r="Q13" s="38">
        <v>0</v>
      </c>
      <c r="R13" s="258"/>
      <c r="S13" s="38">
        <v>300000000</v>
      </c>
      <c r="T13" s="1"/>
      <c r="U13" s="3"/>
      <c r="V13" s="1"/>
      <c r="W13" s="3"/>
      <c r="X13" s="1"/>
      <c r="Y13" s="5"/>
      <c r="Z13" s="19"/>
      <c r="AA13" s="19"/>
    </row>
    <row r="14" spans="1:27" s="18" customFormat="1" ht="18.75" x14ac:dyDescent="0.45">
      <c r="A14" s="41" t="s">
        <v>127</v>
      </c>
      <c r="B14" s="1"/>
      <c r="C14" s="37" t="s">
        <v>262</v>
      </c>
      <c r="D14" s="37"/>
      <c r="E14" s="38">
        <v>15000000</v>
      </c>
      <c r="F14" s="37"/>
      <c r="G14" s="38">
        <v>700</v>
      </c>
      <c r="H14" s="37"/>
      <c r="I14" s="253">
        <v>0</v>
      </c>
      <c r="J14" s="274"/>
      <c r="K14" s="253">
        <v>0</v>
      </c>
      <c r="L14" s="274"/>
      <c r="M14" s="274">
        <f t="shared" si="0"/>
        <v>0</v>
      </c>
      <c r="N14" s="259"/>
      <c r="O14" s="38">
        <v>10500000000</v>
      </c>
      <c r="P14" s="258"/>
      <c r="Q14" s="38">
        <v>0</v>
      </c>
      <c r="R14" s="258"/>
      <c r="S14" s="38">
        <v>10500000000</v>
      </c>
      <c r="T14" s="1"/>
      <c r="U14" s="3"/>
      <c r="V14" s="1"/>
      <c r="W14" s="3"/>
      <c r="X14" s="1"/>
      <c r="Y14" s="5"/>
      <c r="Z14" s="19"/>
      <c r="AA14" s="19"/>
    </row>
    <row r="15" spans="1:27" s="18" customFormat="1" ht="18.75" x14ac:dyDescent="0.45">
      <c r="A15" s="1" t="s">
        <v>125</v>
      </c>
      <c r="B15" s="1"/>
      <c r="C15" s="37" t="s">
        <v>263</v>
      </c>
      <c r="D15" s="37"/>
      <c r="E15" s="38">
        <v>2000000</v>
      </c>
      <c r="F15" s="37"/>
      <c r="G15" s="38">
        <v>400</v>
      </c>
      <c r="H15" s="37"/>
      <c r="I15" s="253">
        <v>0</v>
      </c>
      <c r="J15" s="184"/>
      <c r="K15" s="253">
        <v>0</v>
      </c>
      <c r="L15" s="184"/>
      <c r="M15" s="274">
        <f t="shared" si="0"/>
        <v>0</v>
      </c>
      <c r="N15" s="37"/>
      <c r="O15" s="38">
        <v>800000000</v>
      </c>
      <c r="P15" s="37"/>
      <c r="Q15" s="38">
        <v>0</v>
      </c>
      <c r="R15" s="37"/>
      <c r="S15" s="38">
        <v>800000000</v>
      </c>
      <c r="T15" s="1"/>
      <c r="U15" s="3"/>
      <c r="V15" s="1"/>
      <c r="W15" s="3"/>
      <c r="X15" s="1"/>
      <c r="Y15" s="5"/>
      <c r="Z15" s="19"/>
      <c r="AA15" s="19"/>
    </row>
    <row r="16" spans="1:27" s="18" customFormat="1" ht="18.75" x14ac:dyDescent="0.45">
      <c r="A16" s="1" t="s">
        <v>139</v>
      </c>
      <c r="B16" s="1"/>
      <c r="C16" s="37" t="s">
        <v>269</v>
      </c>
      <c r="D16" s="37"/>
      <c r="E16" s="38">
        <v>28100000</v>
      </c>
      <c r="F16" s="37"/>
      <c r="G16" s="38">
        <v>225</v>
      </c>
      <c r="H16" s="37"/>
      <c r="I16" s="253">
        <v>4694</v>
      </c>
      <c r="J16" s="184"/>
      <c r="K16" s="253">
        <v>0</v>
      </c>
      <c r="L16" s="184"/>
      <c r="M16" s="274">
        <f t="shared" si="0"/>
        <v>4694</v>
      </c>
      <c r="N16" s="37"/>
      <c r="O16" s="38">
        <v>6322500000</v>
      </c>
      <c r="P16" s="37"/>
      <c r="Q16" s="38">
        <v>0</v>
      </c>
      <c r="R16" s="37"/>
      <c r="S16" s="38">
        <v>6322500000</v>
      </c>
      <c r="T16" s="1"/>
      <c r="U16" s="3"/>
      <c r="V16" s="1"/>
      <c r="W16" s="3"/>
      <c r="X16" s="1"/>
      <c r="Y16" s="5"/>
      <c r="Z16" s="19"/>
      <c r="AA16" s="19"/>
    </row>
    <row r="17" spans="1:27" s="18" customFormat="1" ht="18.75" x14ac:dyDescent="0.45">
      <c r="A17" s="1" t="s">
        <v>142</v>
      </c>
      <c r="B17" s="1"/>
      <c r="C17" s="37" t="s">
        <v>262</v>
      </c>
      <c r="D17" s="37"/>
      <c r="E17" s="38">
        <v>50000000</v>
      </c>
      <c r="F17" s="37"/>
      <c r="G17" s="38">
        <v>2</v>
      </c>
      <c r="H17" s="37"/>
      <c r="I17" s="253">
        <v>0</v>
      </c>
      <c r="J17" s="184"/>
      <c r="K17" s="253">
        <v>0</v>
      </c>
      <c r="L17" s="184"/>
      <c r="M17" s="274">
        <f t="shared" si="0"/>
        <v>0</v>
      </c>
      <c r="N17" s="37"/>
      <c r="O17" s="38">
        <v>100000000</v>
      </c>
      <c r="P17" s="37"/>
      <c r="Q17" s="38">
        <v>6828334</v>
      </c>
      <c r="R17" s="37"/>
      <c r="S17" s="38">
        <v>93171666</v>
      </c>
      <c r="T17" s="1"/>
      <c r="U17" s="3"/>
      <c r="V17" s="1"/>
      <c r="W17" s="3"/>
      <c r="X17" s="1"/>
      <c r="Y17" s="5"/>
      <c r="Z17" s="19"/>
      <c r="AA17" s="19"/>
    </row>
    <row r="18" spans="1:27" s="18" customFormat="1" ht="18.75" x14ac:dyDescent="0.45">
      <c r="A18" s="1" t="s">
        <v>132</v>
      </c>
      <c r="B18" s="1"/>
      <c r="C18" s="37" t="s">
        <v>264</v>
      </c>
      <c r="D18" s="37"/>
      <c r="E18" s="38">
        <v>40000000</v>
      </c>
      <c r="F18" s="37"/>
      <c r="G18" s="38">
        <v>18</v>
      </c>
      <c r="H18" s="37"/>
      <c r="I18" s="253">
        <v>0</v>
      </c>
      <c r="J18" s="184"/>
      <c r="K18" s="253">
        <v>0</v>
      </c>
      <c r="L18" s="184"/>
      <c r="M18" s="274">
        <f t="shared" si="0"/>
        <v>0</v>
      </c>
      <c r="N18" s="37"/>
      <c r="O18" s="38">
        <v>720000000</v>
      </c>
      <c r="P18" s="37"/>
      <c r="Q18" s="38">
        <v>53840304</v>
      </c>
      <c r="R18" s="37"/>
      <c r="S18" s="38">
        <v>666159696</v>
      </c>
      <c r="T18" s="1"/>
      <c r="U18" s="3"/>
      <c r="V18" s="1"/>
      <c r="W18" s="3"/>
      <c r="X18" s="1"/>
      <c r="Y18" s="5"/>
      <c r="Z18" s="19"/>
      <c r="AA18" s="19"/>
    </row>
    <row r="19" spans="1:27" s="18" customFormat="1" ht="18.75" x14ac:dyDescent="0.45">
      <c r="A19" s="1" t="s">
        <v>124</v>
      </c>
      <c r="B19" s="1"/>
      <c r="C19" s="37" t="s">
        <v>254</v>
      </c>
      <c r="D19" s="37"/>
      <c r="E19" s="38">
        <v>50000000</v>
      </c>
      <c r="F19" s="37"/>
      <c r="G19" s="38">
        <v>26</v>
      </c>
      <c r="H19" s="37"/>
      <c r="I19" s="253">
        <v>0</v>
      </c>
      <c r="J19" s="184"/>
      <c r="K19" s="253">
        <v>0</v>
      </c>
      <c r="L19" s="184"/>
      <c r="M19" s="274">
        <f t="shared" si="0"/>
        <v>0</v>
      </c>
      <c r="N19" s="37"/>
      <c r="O19" s="38">
        <v>1300000000</v>
      </c>
      <c r="P19" s="37"/>
      <c r="Q19" s="38">
        <v>0</v>
      </c>
      <c r="R19" s="37"/>
      <c r="S19" s="38">
        <v>1300000000</v>
      </c>
      <c r="T19" s="1"/>
      <c r="U19" s="3"/>
      <c r="V19" s="1"/>
      <c r="W19" s="3"/>
      <c r="X19" s="1"/>
      <c r="Y19" s="5"/>
      <c r="Z19" s="19"/>
      <c r="AA19" s="19"/>
    </row>
    <row r="20" spans="1:27" s="18" customFormat="1" ht="18.75" x14ac:dyDescent="0.45">
      <c r="A20" s="1" t="s">
        <v>126</v>
      </c>
      <c r="B20" s="1"/>
      <c r="C20" s="37" t="s">
        <v>254</v>
      </c>
      <c r="D20" s="37"/>
      <c r="E20" s="38">
        <v>10000000</v>
      </c>
      <c r="F20" s="37"/>
      <c r="G20" s="38">
        <v>420</v>
      </c>
      <c r="H20" s="37"/>
      <c r="I20" s="253">
        <v>0</v>
      </c>
      <c r="J20" s="184"/>
      <c r="K20" s="253">
        <v>0</v>
      </c>
      <c r="L20" s="184"/>
      <c r="M20" s="274">
        <f t="shared" si="0"/>
        <v>0</v>
      </c>
      <c r="N20" s="37"/>
      <c r="O20" s="38">
        <v>4200000000</v>
      </c>
      <c r="P20" s="37"/>
      <c r="Q20" s="38">
        <v>0</v>
      </c>
      <c r="R20" s="37"/>
      <c r="S20" s="38">
        <v>4200000000</v>
      </c>
      <c r="T20" s="1"/>
      <c r="U20" s="3"/>
      <c r="V20" s="1"/>
      <c r="W20" s="3"/>
      <c r="X20" s="1"/>
      <c r="Y20" s="5"/>
      <c r="Z20" s="19"/>
      <c r="AA20" s="19"/>
    </row>
    <row r="21" spans="1:27" s="18" customFormat="1" ht="18.75" x14ac:dyDescent="0.45">
      <c r="A21" s="1" t="s">
        <v>141</v>
      </c>
      <c r="B21" s="1"/>
      <c r="C21" s="37" t="s">
        <v>237</v>
      </c>
      <c r="D21" s="37"/>
      <c r="E21" s="38">
        <v>50000000</v>
      </c>
      <c r="F21" s="37"/>
      <c r="G21" s="38">
        <v>860</v>
      </c>
      <c r="H21" s="37"/>
      <c r="I21" s="253">
        <v>0</v>
      </c>
      <c r="J21" s="184"/>
      <c r="K21" s="253">
        <v>0</v>
      </c>
      <c r="L21" s="184"/>
      <c r="M21" s="274">
        <f t="shared" si="0"/>
        <v>0</v>
      </c>
      <c r="N21" s="37"/>
      <c r="O21" s="38">
        <v>43000000000</v>
      </c>
      <c r="P21" s="37"/>
      <c r="Q21" s="38">
        <v>0</v>
      </c>
      <c r="R21" s="37"/>
      <c r="S21" s="38">
        <v>43000000000</v>
      </c>
      <c r="T21" s="1"/>
      <c r="U21" s="3"/>
      <c r="V21" s="1"/>
      <c r="W21" s="3"/>
      <c r="X21" s="1"/>
      <c r="Y21" s="5"/>
      <c r="Z21" s="19"/>
      <c r="AA21" s="19"/>
    </row>
    <row r="22" spans="1:27" s="18" customFormat="1" ht="18.75" x14ac:dyDescent="0.45">
      <c r="A22" s="1" t="s">
        <v>129</v>
      </c>
      <c r="B22" s="1"/>
      <c r="C22" s="37" t="s">
        <v>269</v>
      </c>
      <c r="D22" s="37"/>
      <c r="E22" s="38">
        <v>19600000</v>
      </c>
      <c r="F22" s="37"/>
      <c r="G22" s="38">
        <v>3700</v>
      </c>
      <c r="H22" s="37"/>
      <c r="I22" s="253">
        <v>0</v>
      </c>
      <c r="J22" s="184"/>
      <c r="K22" s="253">
        <v>0</v>
      </c>
      <c r="L22" s="184"/>
      <c r="M22" s="274">
        <f t="shared" si="0"/>
        <v>0</v>
      </c>
      <c r="N22" s="37"/>
      <c r="O22" s="38">
        <v>72520000000</v>
      </c>
      <c r="P22" s="37"/>
      <c r="Q22" s="38">
        <v>4210838710</v>
      </c>
      <c r="R22" s="37"/>
      <c r="S22" s="38">
        <v>68309161290</v>
      </c>
      <c r="T22" s="1"/>
      <c r="U22" s="3"/>
      <c r="V22" s="1"/>
      <c r="W22" s="3"/>
      <c r="X22" s="1"/>
      <c r="Y22" s="5"/>
      <c r="Z22" s="19"/>
      <c r="AA22" s="19"/>
    </row>
    <row r="23" spans="1:27" s="18" customFormat="1" ht="18.75" x14ac:dyDescent="0.45">
      <c r="A23" s="1" t="s">
        <v>164</v>
      </c>
      <c r="B23" s="1"/>
      <c r="C23" s="37" t="s">
        <v>261</v>
      </c>
      <c r="D23" s="37"/>
      <c r="E23" s="38">
        <v>172274</v>
      </c>
      <c r="F23" s="37"/>
      <c r="G23" s="38">
        <v>1500</v>
      </c>
      <c r="H23" s="37"/>
      <c r="I23" s="253">
        <v>0</v>
      </c>
      <c r="J23" s="184"/>
      <c r="K23" s="253">
        <v>0</v>
      </c>
      <c r="L23" s="184"/>
      <c r="M23" s="274">
        <f t="shared" si="0"/>
        <v>0</v>
      </c>
      <c r="N23" s="37"/>
      <c r="O23" s="38">
        <v>258411000</v>
      </c>
      <c r="P23" s="37"/>
      <c r="Q23" s="38">
        <v>0</v>
      </c>
      <c r="R23" s="37"/>
      <c r="S23" s="38">
        <v>258411000</v>
      </c>
      <c r="T23" s="1"/>
      <c r="U23" s="3"/>
      <c r="V23" s="1"/>
      <c r="W23" s="3"/>
      <c r="X23" s="1"/>
      <c r="Y23" s="5"/>
      <c r="Z23" s="19"/>
      <c r="AA23" s="19"/>
    </row>
    <row r="24" spans="1:27" ht="18.75" x14ac:dyDescent="0.45">
      <c r="A24" s="1" t="s">
        <v>165</v>
      </c>
      <c r="B24" s="1"/>
      <c r="C24" s="37" t="s">
        <v>238</v>
      </c>
      <c r="D24" s="37"/>
      <c r="E24" s="38">
        <v>87971</v>
      </c>
      <c r="F24" s="37"/>
      <c r="G24" s="38">
        <v>326</v>
      </c>
      <c r="H24" s="37"/>
      <c r="I24" s="253">
        <v>0</v>
      </c>
      <c r="J24" s="184"/>
      <c r="K24" s="253">
        <v>0</v>
      </c>
      <c r="L24" s="184"/>
      <c r="M24" s="274">
        <f t="shared" si="0"/>
        <v>0</v>
      </c>
      <c r="N24" s="37"/>
      <c r="O24" s="38">
        <v>28678546</v>
      </c>
      <c r="P24" s="37"/>
      <c r="Q24" s="38">
        <v>0</v>
      </c>
      <c r="R24" s="37"/>
      <c r="S24" s="38">
        <v>28678546</v>
      </c>
      <c r="T24" s="3">
        <f>SUM(T8:T19)</f>
        <v>0</v>
      </c>
      <c r="U24" s="3"/>
      <c r="V24" s="1"/>
      <c r="W24" s="3"/>
      <c r="X24" s="1"/>
      <c r="Y24" s="5"/>
      <c r="Z24" s="19"/>
      <c r="AA24" s="19"/>
    </row>
    <row r="25" spans="1:27" ht="18.75" x14ac:dyDescent="0.45">
      <c r="A25" s="1" t="s">
        <v>251</v>
      </c>
      <c r="B25" s="1"/>
      <c r="C25" s="37" t="s">
        <v>265</v>
      </c>
      <c r="D25" s="37"/>
      <c r="E25" s="38">
        <v>172626</v>
      </c>
      <c r="F25" s="37"/>
      <c r="G25" s="38">
        <v>8740</v>
      </c>
      <c r="H25" s="37"/>
      <c r="I25" s="253">
        <v>0</v>
      </c>
      <c r="J25" s="184"/>
      <c r="K25" s="253">
        <v>0</v>
      </c>
      <c r="L25" s="184"/>
      <c r="M25" s="274">
        <f t="shared" si="0"/>
        <v>0</v>
      </c>
      <c r="N25" s="37"/>
      <c r="O25" s="38">
        <v>1508751240</v>
      </c>
      <c r="P25" s="37"/>
      <c r="Q25" s="38">
        <v>0</v>
      </c>
      <c r="R25" s="37"/>
      <c r="S25" s="38">
        <v>1508751240</v>
      </c>
      <c r="T25" s="1"/>
      <c r="U25" s="3"/>
      <c r="V25" s="1"/>
      <c r="W25" s="3"/>
      <c r="X25" s="1"/>
      <c r="Y25" s="5"/>
      <c r="Z25" s="19"/>
      <c r="AA25" s="19"/>
    </row>
    <row r="26" spans="1:27" ht="18.75" x14ac:dyDescent="0.45">
      <c r="A26" s="1" t="s">
        <v>163</v>
      </c>
      <c r="B26" s="1"/>
      <c r="C26" s="37" t="s">
        <v>276</v>
      </c>
      <c r="D26" s="37"/>
      <c r="E26" s="38">
        <v>50000000</v>
      </c>
      <c r="F26" s="37"/>
      <c r="G26" s="38">
        <v>1200</v>
      </c>
      <c r="H26" s="37"/>
      <c r="I26" s="253">
        <v>0</v>
      </c>
      <c r="J26" s="184"/>
      <c r="K26" s="253">
        <v>0</v>
      </c>
      <c r="L26" s="184"/>
      <c r="M26" s="274">
        <f t="shared" si="0"/>
        <v>0</v>
      </c>
      <c r="N26" s="37"/>
      <c r="O26" s="38">
        <v>60000000000</v>
      </c>
      <c r="P26" s="37"/>
      <c r="Q26" s="38">
        <v>0</v>
      </c>
      <c r="R26" s="37"/>
      <c r="S26" s="38">
        <v>60000000000</v>
      </c>
      <c r="T26" s="1"/>
      <c r="U26" s="3"/>
      <c r="V26" s="1"/>
      <c r="W26" s="3"/>
      <c r="X26" s="1"/>
      <c r="Y26" s="5"/>
      <c r="Z26" s="19"/>
      <c r="AA26" s="19"/>
    </row>
    <row r="27" spans="1:27" ht="18.75" x14ac:dyDescent="0.45">
      <c r="A27" s="1" t="s">
        <v>255</v>
      </c>
      <c r="B27" s="1"/>
      <c r="C27" s="37" t="s">
        <v>270</v>
      </c>
      <c r="D27" s="37"/>
      <c r="E27" s="38">
        <v>1500000</v>
      </c>
      <c r="F27" s="37"/>
      <c r="G27" s="38">
        <v>770</v>
      </c>
      <c r="H27" s="37"/>
      <c r="I27" s="253">
        <v>0</v>
      </c>
      <c r="J27" s="184"/>
      <c r="K27" s="253">
        <v>0</v>
      </c>
      <c r="L27" s="184"/>
      <c r="M27" s="274">
        <f t="shared" si="0"/>
        <v>0</v>
      </c>
      <c r="N27" s="37"/>
      <c r="O27" s="38">
        <v>1155000000</v>
      </c>
      <c r="P27" s="37"/>
      <c r="Q27" s="38">
        <v>790554</v>
      </c>
      <c r="R27" s="37"/>
      <c r="S27" s="224">
        <v>1154209446</v>
      </c>
      <c r="T27" s="1"/>
      <c r="U27" s="3"/>
      <c r="V27" s="1"/>
      <c r="W27" s="3"/>
      <c r="X27" s="1"/>
      <c r="Y27" s="5"/>
      <c r="Z27" s="19"/>
      <c r="AA27" s="19"/>
    </row>
    <row r="28" spans="1:27" ht="21" x14ac:dyDescent="0.55000000000000004">
      <c r="A28" s="167" t="s">
        <v>88</v>
      </c>
      <c r="B28" s="168"/>
      <c r="C28" s="260"/>
      <c r="D28" s="228"/>
      <c r="E28" s="260"/>
      <c r="F28" s="228"/>
      <c r="G28" s="260"/>
      <c r="H28" s="228"/>
      <c r="I28" s="261">
        <f t="shared" ref="I28:Q28" si="1">SUM(I8:I27)</f>
        <v>4694</v>
      </c>
      <c r="J28" s="261"/>
      <c r="K28" s="261">
        <f>SUM(K8:K27)</f>
        <v>0</v>
      </c>
      <c r="L28" s="261"/>
      <c r="M28" s="261">
        <f t="shared" si="1"/>
        <v>4694</v>
      </c>
      <c r="N28" s="261"/>
      <c r="O28" s="261">
        <f t="shared" si="1"/>
        <v>368194340786</v>
      </c>
      <c r="P28" s="262"/>
      <c r="Q28" s="230">
        <f t="shared" si="1"/>
        <v>4280477889</v>
      </c>
      <c r="R28" s="262"/>
      <c r="S28" s="263">
        <f>O28-Q28</f>
        <v>363913862897</v>
      </c>
      <c r="T28" s="1"/>
      <c r="U28" s="3"/>
      <c r="V28" s="1"/>
      <c r="W28" s="3"/>
      <c r="X28" s="1"/>
      <c r="Y28" s="5"/>
      <c r="Z28" s="19"/>
      <c r="AA28" s="19"/>
    </row>
    <row r="29" spans="1:27" ht="21" x14ac:dyDescent="0.55000000000000004">
      <c r="A29" s="2"/>
      <c r="B29" s="1"/>
      <c r="C29" s="3"/>
      <c r="D29" s="1"/>
      <c r="E29" s="3"/>
      <c r="F29" s="1"/>
      <c r="G29" s="3"/>
      <c r="H29" s="1"/>
      <c r="I29" s="3"/>
      <c r="J29" s="1"/>
      <c r="K29" s="3"/>
      <c r="L29" s="1"/>
      <c r="M29" s="3"/>
      <c r="N29" s="1"/>
      <c r="O29" s="48"/>
      <c r="P29" s="1"/>
      <c r="Q29" s="48"/>
      <c r="R29" s="1"/>
      <c r="S29" s="61"/>
      <c r="T29" s="1"/>
      <c r="U29" s="3"/>
      <c r="V29" s="1"/>
      <c r="W29" s="3"/>
      <c r="X29" s="1"/>
      <c r="Y29" s="5"/>
      <c r="Z29" s="19"/>
      <c r="AA29" s="19"/>
    </row>
    <row r="30" spans="1:27" ht="21" x14ac:dyDescent="0.55000000000000004">
      <c r="A30" s="2"/>
      <c r="B30" s="1"/>
      <c r="C30" s="3"/>
      <c r="D30" s="1"/>
      <c r="E30" s="3"/>
      <c r="F30" s="1"/>
      <c r="G30" s="3"/>
      <c r="H30" s="1"/>
      <c r="I30" s="48"/>
      <c r="J30" s="1"/>
      <c r="K30" s="48"/>
      <c r="L30" s="1"/>
      <c r="M30" s="3"/>
      <c r="N30" s="1"/>
      <c r="O30" s="165"/>
      <c r="P30" s="165"/>
      <c r="Q30" s="165"/>
      <c r="R30" s="165"/>
      <c r="S30" s="165"/>
      <c r="T30" s="1"/>
      <c r="U30" s="3"/>
      <c r="V30" s="1"/>
      <c r="W30" s="3"/>
      <c r="X30" s="1"/>
      <c r="Y30" s="5"/>
      <c r="Z30" s="19"/>
      <c r="AA30" s="19"/>
    </row>
    <row r="31" spans="1:27" ht="21" x14ac:dyDescent="0.55000000000000004">
      <c r="A31" s="2"/>
      <c r="B31" s="1"/>
      <c r="C31" s="3"/>
      <c r="D31" s="1"/>
      <c r="E31" s="3"/>
      <c r="F31" s="1"/>
      <c r="G31" s="3"/>
      <c r="H31" s="1"/>
      <c r="I31" s="3"/>
      <c r="J31" s="1"/>
      <c r="K31" s="48"/>
      <c r="L31" s="1"/>
      <c r="M31" s="3"/>
      <c r="N31" s="1"/>
      <c r="O31" s="3"/>
      <c r="P31" s="1"/>
      <c r="Q31" s="3"/>
      <c r="R31" s="1"/>
      <c r="S31" s="3"/>
      <c r="T31" s="1"/>
      <c r="U31" s="3"/>
      <c r="V31" s="1"/>
      <c r="W31" s="3"/>
      <c r="X31" s="1"/>
      <c r="Y31" s="5"/>
      <c r="Z31" s="19"/>
      <c r="AA31" s="19"/>
    </row>
    <row r="32" spans="1:27" ht="21" x14ac:dyDescent="0.55000000000000004">
      <c r="A32" s="2"/>
      <c r="B32" s="1"/>
      <c r="C32" s="3"/>
      <c r="D32" s="1"/>
      <c r="E32" s="3"/>
      <c r="F32" s="1"/>
      <c r="G32" s="3"/>
      <c r="H32" s="1"/>
      <c r="I32" s="3"/>
      <c r="J32" s="1"/>
      <c r="K32" s="3"/>
      <c r="L32" s="1"/>
      <c r="M32" s="3"/>
      <c r="N32" s="1"/>
      <c r="O32" s="3"/>
      <c r="P32" s="1"/>
      <c r="Q32" s="3"/>
      <c r="R32" s="1"/>
      <c r="S32" s="3"/>
      <c r="T32" s="1"/>
      <c r="U32" s="3"/>
      <c r="V32" s="1"/>
      <c r="W32" s="3"/>
      <c r="X32" s="1"/>
      <c r="Y32" s="5"/>
      <c r="Z32" s="19"/>
      <c r="AA32" s="19"/>
    </row>
    <row r="33" spans="1:27" ht="21" x14ac:dyDescent="0.55000000000000004">
      <c r="A33" s="2"/>
      <c r="B33" s="1"/>
      <c r="C33" s="3"/>
      <c r="D33" s="1"/>
      <c r="E33" s="3"/>
      <c r="F33" s="1"/>
      <c r="G33" s="3"/>
      <c r="H33" s="1"/>
      <c r="I33" s="300"/>
      <c r="J33" s="1"/>
      <c r="K33" s="3"/>
      <c r="L33" s="1"/>
      <c r="M33" s="3"/>
      <c r="N33" s="1"/>
      <c r="O33" s="3"/>
      <c r="P33" s="1"/>
      <c r="Q33" s="3"/>
      <c r="R33" s="1"/>
      <c r="S33" s="3"/>
      <c r="T33" s="1"/>
      <c r="U33" s="3"/>
      <c r="V33" s="1"/>
      <c r="W33" s="3"/>
      <c r="X33" s="1"/>
      <c r="Y33" s="5"/>
      <c r="Z33" s="19"/>
      <c r="AA33" s="19"/>
    </row>
    <row r="34" spans="1:27" ht="21" x14ac:dyDescent="0.55000000000000004">
      <c r="A34" s="2"/>
      <c r="B34" s="1"/>
      <c r="C34" s="3"/>
      <c r="D34" s="1"/>
      <c r="E34" s="3"/>
      <c r="F34" s="1"/>
      <c r="G34" s="3"/>
      <c r="H34" s="1"/>
      <c r="I34" s="300"/>
      <c r="J34" s="1"/>
      <c r="K34" s="3"/>
      <c r="L34" s="1"/>
      <c r="M34" s="3"/>
      <c r="N34" s="1"/>
      <c r="O34" s="3"/>
      <c r="P34" s="1"/>
      <c r="Q34" s="3"/>
      <c r="R34" s="1"/>
      <c r="S34" s="3"/>
      <c r="T34" s="1"/>
      <c r="U34" s="3"/>
      <c r="V34" s="1"/>
      <c r="W34" s="3"/>
      <c r="X34" s="1"/>
      <c r="Y34" s="5"/>
      <c r="Z34" s="19"/>
      <c r="AA34" s="19"/>
    </row>
    <row r="35" spans="1:27" ht="21" x14ac:dyDescent="0.55000000000000004">
      <c r="A35" s="2"/>
      <c r="B35" s="1"/>
      <c r="C35" s="3"/>
      <c r="D35" s="1"/>
      <c r="E35" s="3"/>
      <c r="F35" s="1"/>
      <c r="G35" s="3"/>
      <c r="H35" s="1"/>
      <c r="I35" s="300"/>
      <c r="J35" s="1"/>
      <c r="K35" s="3"/>
      <c r="L35" s="1"/>
      <c r="M35" s="3"/>
      <c r="N35" s="1"/>
      <c r="O35" s="3"/>
      <c r="P35" s="1"/>
      <c r="Q35" s="3"/>
      <c r="R35" s="1"/>
      <c r="S35" s="3"/>
      <c r="T35" s="1"/>
      <c r="U35" s="3"/>
      <c r="V35" s="1"/>
      <c r="W35" s="3"/>
      <c r="X35" s="1"/>
      <c r="Y35" s="5"/>
      <c r="Z35" s="19"/>
      <c r="AA35" s="19"/>
    </row>
    <row r="36" spans="1:27" ht="21" x14ac:dyDescent="0.55000000000000004">
      <c r="A36" s="2"/>
      <c r="B36" s="1"/>
      <c r="C36" s="3"/>
      <c r="D36" s="1"/>
      <c r="E36" s="3"/>
      <c r="F36" s="1"/>
      <c r="G36" s="3"/>
      <c r="H36" s="1"/>
      <c r="I36" s="3"/>
      <c r="J36" s="1"/>
      <c r="K36" s="156"/>
      <c r="L36" s="1"/>
      <c r="M36" s="3"/>
      <c r="N36" s="1"/>
      <c r="O36" s="3"/>
      <c r="P36" s="1"/>
      <c r="Q36" s="3"/>
      <c r="R36" s="1"/>
      <c r="S36" s="3"/>
      <c r="T36" s="1"/>
      <c r="U36" s="3"/>
      <c r="V36" s="1"/>
      <c r="W36" s="3"/>
      <c r="X36" s="1"/>
      <c r="Y36" s="5"/>
      <c r="Z36" s="19"/>
      <c r="AA36" s="19"/>
    </row>
    <row r="37" spans="1:27" ht="21" x14ac:dyDescent="0.55000000000000004">
      <c r="A37" s="2"/>
      <c r="B37" s="1"/>
      <c r="C37" s="3"/>
      <c r="D37" s="1"/>
      <c r="E37" s="3"/>
      <c r="F37" s="1"/>
      <c r="G37" s="3"/>
      <c r="H37" s="1"/>
      <c r="I37" s="3"/>
      <c r="J37" s="1"/>
      <c r="K37" s="3"/>
      <c r="L37" s="1"/>
      <c r="M37" s="3"/>
      <c r="N37" s="1"/>
      <c r="O37" s="3"/>
      <c r="P37" s="1"/>
      <c r="Q37" s="3"/>
      <c r="R37" s="1"/>
      <c r="S37" s="3"/>
      <c r="U37" s="19"/>
      <c r="Y37" s="57"/>
      <c r="Z37" s="19"/>
      <c r="AA37" s="19"/>
    </row>
    <row r="38" spans="1:27" ht="21" x14ac:dyDescent="0.55000000000000004">
      <c r="A38" s="2"/>
      <c r="B38" s="1"/>
      <c r="C38" s="3"/>
      <c r="D38" s="1"/>
      <c r="E38" s="3"/>
      <c r="F38" s="1"/>
      <c r="G38" s="3"/>
      <c r="H38" s="1"/>
      <c r="I38" s="3"/>
      <c r="J38" s="1"/>
      <c r="K38" s="3"/>
      <c r="L38" s="1"/>
      <c r="M38" s="3"/>
      <c r="N38" s="1"/>
      <c r="O38" s="3"/>
      <c r="P38" s="1"/>
      <c r="Q38" s="3"/>
      <c r="R38" s="1"/>
      <c r="S38" s="3"/>
    </row>
    <row r="39" spans="1:27" ht="21" x14ac:dyDescent="0.55000000000000004">
      <c r="A39" s="2"/>
      <c r="B39" s="1"/>
      <c r="C39" s="3"/>
      <c r="D39" s="1"/>
      <c r="E39" s="3"/>
      <c r="F39" s="1"/>
      <c r="G39" s="3"/>
      <c r="H39" s="1"/>
      <c r="I39" s="3"/>
      <c r="J39" s="1"/>
      <c r="K39" s="3"/>
      <c r="L39" s="1"/>
      <c r="M39" s="3"/>
      <c r="N39" s="1"/>
      <c r="O39" s="3"/>
      <c r="P39" s="1"/>
      <c r="Q39" s="3"/>
      <c r="R39" s="1"/>
      <c r="S39" s="3"/>
    </row>
    <row r="40" spans="1:27" ht="21" x14ac:dyDescent="0.55000000000000004">
      <c r="A40" s="2"/>
      <c r="B40" s="1"/>
      <c r="C40" s="3"/>
      <c r="D40" s="1"/>
      <c r="E40" s="3"/>
      <c r="F40" s="1"/>
      <c r="G40" s="3"/>
      <c r="H40" s="1"/>
      <c r="I40" s="3"/>
      <c r="J40" s="1"/>
      <c r="K40" s="3"/>
      <c r="L40" s="1"/>
      <c r="M40" s="3"/>
      <c r="N40" s="1"/>
      <c r="O40" s="3"/>
      <c r="P40" s="1"/>
      <c r="Q40" s="3"/>
      <c r="R40" s="1"/>
      <c r="S40" s="3"/>
      <c r="U40" s="19"/>
    </row>
    <row r="41" spans="1:27" ht="21" x14ac:dyDescent="0.55000000000000004">
      <c r="A41" s="2"/>
      <c r="B41" s="1"/>
      <c r="C41" s="3"/>
      <c r="D41" s="1"/>
      <c r="E41" s="3"/>
      <c r="F41" s="1"/>
      <c r="G41" s="3"/>
      <c r="H41" s="1"/>
      <c r="I41" s="3"/>
      <c r="J41" s="1"/>
      <c r="K41" s="3"/>
      <c r="L41" s="1"/>
      <c r="M41" s="3"/>
      <c r="N41" s="1"/>
      <c r="O41" s="3"/>
      <c r="P41" s="1"/>
      <c r="Q41" s="3"/>
      <c r="R41" s="1"/>
      <c r="S41" s="3"/>
      <c r="W41" s="19"/>
    </row>
    <row r="42" spans="1:27" ht="21" x14ac:dyDescent="0.55000000000000004">
      <c r="A42" s="2"/>
      <c r="B42" s="1"/>
      <c r="C42" s="3"/>
      <c r="D42" s="1"/>
      <c r="E42" s="3"/>
      <c r="F42" s="1"/>
      <c r="G42" s="3"/>
      <c r="H42" s="1"/>
      <c r="I42" s="3"/>
      <c r="J42" s="1"/>
      <c r="K42" s="3"/>
      <c r="L42" s="1"/>
      <c r="M42" s="3"/>
      <c r="N42" s="1"/>
      <c r="O42" s="3"/>
      <c r="P42" s="1"/>
      <c r="Q42" s="3"/>
      <c r="R42" s="1"/>
      <c r="S42" s="3"/>
    </row>
    <row r="43" spans="1:27" ht="21" x14ac:dyDescent="0.55000000000000004">
      <c r="A43" s="2"/>
      <c r="B43" s="1"/>
      <c r="C43" s="3"/>
      <c r="D43" s="1"/>
      <c r="E43" s="3"/>
      <c r="F43" s="1"/>
      <c r="G43" s="3"/>
      <c r="H43" s="1"/>
      <c r="I43" s="3"/>
      <c r="J43" s="1"/>
      <c r="K43" s="3"/>
      <c r="L43" s="1"/>
      <c r="M43" s="3"/>
      <c r="N43" s="1"/>
      <c r="O43" s="3"/>
      <c r="P43" s="1"/>
      <c r="Q43" s="3"/>
      <c r="R43" s="1"/>
      <c r="S43" s="3"/>
    </row>
    <row r="44" spans="1:27" ht="21" x14ac:dyDescent="0.55000000000000004">
      <c r="A44" s="2"/>
      <c r="B44" s="1"/>
      <c r="C44" s="3"/>
      <c r="D44" s="1"/>
      <c r="E44" s="3"/>
      <c r="F44" s="1"/>
      <c r="G44" s="3"/>
      <c r="H44" s="1"/>
      <c r="I44" s="3"/>
      <c r="J44" s="1"/>
      <c r="K44" s="3"/>
      <c r="L44" s="1"/>
      <c r="M44" s="3"/>
      <c r="N44" s="1"/>
      <c r="O44" s="3"/>
      <c r="P44" s="1"/>
      <c r="Q44" s="3"/>
      <c r="R44" s="1"/>
      <c r="S44" s="3"/>
    </row>
    <row r="45" spans="1:27" ht="21" x14ac:dyDescent="0.55000000000000004">
      <c r="A45" s="2"/>
      <c r="B45" s="1"/>
      <c r="C45" s="3"/>
      <c r="D45" s="1"/>
      <c r="E45" s="3"/>
      <c r="F45" s="1"/>
      <c r="G45" s="3"/>
      <c r="H45" s="1"/>
      <c r="I45" s="3"/>
      <c r="J45" s="1"/>
      <c r="K45" s="3"/>
      <c r="L45" s="1"/>
      <c r="M45" s="3"/>
      <c r="N45" s="1"/>
      <c r="O45" s="3"/>
      <c r="P45" s="1"/>
      <c r="Q45" s="3"/>
      <c r="R45" s="1"/>
      <c r="S45" s="3"/>
    </row>
    <row r="46" spans="1:27" ht="21" x14ac:dyDescent="0.55000000000000004">
      <c r="A46" s="2"/>
      <c r="B46" s="1"/>
      <c r="C46" s="3"/>
      <c r="D46" s="1"/>
      <c r="E46" s="3"/>
      <c r="F46" s="1"/>
      <c r="G46" s="3"/>
      <c r="H46" s="1"/>
      <c r="I46" s="3"/>
      <c r="J46" s="1"/>
      <c r="K46" s="3"/>
      <c r="L46" s="1"/>
      <c r="M46" s="3"/>
      <c r="N46" s="1"/>
      <c r="O46" s="3"/>
      <c r="P46" s="1"/>
      <c r="Q46" s="3"/>
      <c r="R46" s="1"/>
      <c r="S46" s="3"/>
    </row>
    <row r="47" spans="1:27" ht="21" x14ac:dyDescent="0.55000000000000004">
      <c r="A47" s="2"/>
      <c r="B47" s="1"/>
      <c r="C47" s="3"/>
      <c r="D47" s="1"/>
      <c r="E47" s="3"/>
      <c r="F47" s="1"/>
      <c r="G47" s="3"/>
      <c r="H47" s="1"/>
      <c r="I47" s="3"/>
      <c r="J47" s="1"/>
      <c r="K47" s="3"/>
      <c r="L47" s="1"/>
      <c r="M47" s="3"/>
      <c r="N47" s="1"/>
      <c r="O47" s="3"/>
      <c r="P47" s="1"/>
      <c r="Q47" s="3"/>
      <c r="R47" s="1"/>
      <c r="S47" s="3"/>
    </row>
    <row r="48" spans="1:27" ht="21" x14ac:dyDescent="0.55000000000000004">
      <c r="A48" s="2"/>
      <c r="B48" s="1"/>
      <c r="C48" s="3"/>
      <c r="D48" s="1"/>
      <c r="E48" s="3"/>
      <c r="F48" s="1"/>
      <c r="G48" s="3"/>
      <c r="H48" s="1"/>
      <c r="I48" s="3"/>
      <c r="J48" s="1"/>
      <c r="K48" s="3"/>
      <c r="L48" s="1"/>
      <c r="M48" s="3"/>
      <c r="N48" s="1"/>
      <c r="O48" s="3"/>
      <c r="P48" s="1"/>
      <c r="Q48" s="3"/>
      <c r="R48" s="1"/>
      <c r="S48" s="3"/>
    </row>
    <row r="49" spans="1:19" ht="21" x14ac:dyDescent="0.55000000000000004">
      <c r="A49" s="2"/>
      <c r="B49" s="1"/>
      <c r="C49" s="3"/>
      <c r="D49" s="1"/>
      <c r="E49" s="3"/>
      <c r="F49" s="1"/>
      <c r="G49" s="3"/>
      <c r="H49" s="1"/>
      <c r="I49" s="3"/>
      <c r="J49" s="1"/>
      <c r="K49" s="3"/>
      <c r="L49" s="1"/>
      <c r="M49" s="3"/>
      <c r="N49" s="1"/>
      <c r="O49" s="3"/>
      <c r="P49" s="1"/>
      <c r="Q49" s="3"/>
      <c r="R49" s="1"/>
      <c r="S49" s="3"/>
    </row>
    <row r="50" spans="1:19" ht="21" x14ac:dyDescent="0.55000000000000004">
      <c r="A50" s="2"/>
      <c r="B50" s="1"/>
      <c r="C50" s="3"/>
      <c r="D50" s="1"/>
      <c r="E50" s="3"/>
      <c r="F50" s="1"/>
      <c r="G50" s="3"/>
      <c r="H50" s="1"/>
      <c r="I50" s="3"/>
      <c r="J50" s="1"/>
      <c r="K50" s="3"/>
      <c r="L50" s="1"/>
      <c r="M50" s="3"/>
      <c r="N50" s="1"/>
      <c r="O50" s="3"/>
      <c r="P50" s="1"/>
      <c r="Q50" s="3"/>
      <c r="R50" s="1"/>
      <c r="S50" s="3"/>
    </row>
    <row r="51" spans="1:19" ht="21" x14ac:dyDescent="0.55000000000000004">
      <c r="A51" s="2"/>
      <c r="B51" s="1"/>
      <c r="C51" s="3"/>
      <c r="D51" s="1"/>
      <c r="E51" s="3"/>
      <c r="F51" s="1"/>
      <c r="G51" s="3"/>
      <c r="H51" s="1"/>
      <c r="I51" s="3"/>
      <c r="J51" s="1"/>
      <c r="K51" s="3"/>
      <c r="L51" s="1"/>
      <c r="M51" s="3"/>
      <c r="N51" s="1"/>
      <c r="O51" s="3"/>
      <c r="P51" s="1"/>
      <c r="Q51" s="3"/>
      <c r="R51" s="1"/>
      <c r="S51" s="3"/>
    </row>
    <row r="52" spans="1:19" ht="21" x14ac:dyDescent="0.55000000000000004">
      <c r="A52" s="2"/>
      <c r="B52" s="1"/>
      <c r="C52" s="3"/>
      <c r="D52" s="1"/>
      <c r="E52" s="3"/>
      <c r="F52" s="1"/>
      <c r="G52" s="3"/>
      <c r="H52" s="1"/>
      <c r="I52" s="3"/>
      <c r="J52" s="1"/>
      <c r="K52" s="3"/>
      <c r="L52" s="1"/>
      <c r="M52" s="3"/>
      <c r="N52" s="1"/>
      <c r="O52" s="3"/>
      <c r="P52" s="1"/>
      <c r="Q52" s="3"/>
      <c r="R52" s="1"/>
      <c r="S52" s="3"/>
    </row>
    <row r="53" spans="1:19" ht="21" x14ac:dyDescent="0.55000000000000004">
      <c r="A53" s="2"/>
      <c r="B53" s="1"/>
      <c r="C53" s="3"/>
      <c r="D53" s="1"/>
      <c r="E53" s="3"/>
      <c r="F53" s="1"/>
      <c r="G53" s="3"/>
      <c r="H53" s="1"/>
      <c r="I53" s="3"/>
      <c r="J53" s="1"/>
      <c r="K53" s="3"/>
      <c r="L53" s="1"/>
      <c r="M53" s="3"/>
      <c r="N53" s="1"/>
      <c r="O53" s="3"/>
      <c r="P53" s="1"/>
      <c r="Q53" s="3"/>
      <c r="R53" s="1"/>
      <c r="S53" s="3"/>
    </row>
    <row r="54" spans="1:19" ht="21" x14ac:dyDescent="0.55000000000000004">
      <c r="A54" s="2"/>
      <c r="B54" s="1"/>
      <c r="C54" s="3"/>
      <c r="D54" s="1"/>
      <c r="E54" s="3"/>
      <c r="F54" s="1"/>
      <c r="G54" s="3"/>
      <c r="H54" s="1"/>
      <c r="I54" s="3"/>
      <c r="J54" s="1"/>
      <c r="K54" s="3"/>
      <c r="L54" s="1"/>
      <c r="M54" s="3"/>
      <c r="N54" s="1"/>
      <c r="O54" s="3"/>
      <c r="P54" s="1"/>
      <c r="Q54" s="3"/>
      <c r="R54" s="1"/>
      <c r="S54" s="3"/>
    </row>
  </sheetData>
  <mergeCells count="14">
    <mergeCell ref="I33:I35"/>
    <mergeCell ref="A2:S2"/>
    <mergeCell ref="A1:S1"/>
    <mergeCell ref="C6:G6"/>
    <mergeCell ref="Q7"/>
    <mergeCell ref="S7"/>
    <mergeCell ref="O6:S6"/>
    <mergeCell ref="I7"/>
    <mergeCell ref="K7"/>
    <mergeCell ref="M7"/>
    <mergeCell ref="I6:M6"/>
    <mergeCell ref="O7"/>
    <mergeCell ref="A5:Q5"/>
    <mergeCell ref="A3:S3"/>
  </mergeCells>
  <printOptions horizontalCentered="1"/>
  <pageMargins left="0" right="0" top="0.39370078740157483" bottom="0.74803149606299213" header="0" footer="0.19685039370078741"/>
  <pageSetup paperSize="9" scale="83" firstPageNumber="10" orientation="landscape" useFirstPageNumber="1" r:id="rId1"/>
  <headerFooter>
    <oddFooter>&amp;C&amp;"B Nazanin,Regular"&amp;P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45"/>
  <sheetViews>
    <sheetView rightToLeft="1" view="pageBreakPreview" topLeftCell="A28" zoomScale="90" zoomScaleNormal="70" zoomScaleSheetLayoutView="90" workbookViewId="0">
      <selection activeCell="I7" sqref="I7:I17"/>
    </sheetView>
  </sheetViews>
  <sheetFormatPr defaultRowHeight="20.25" x14ac:dyDescent="0.5"/>
  <cols>
    <col min="1" max="1" width="31.5703125" style="26" customWidth="1"/>
    <col min="2" max="2" width="0.5703125" style="36" customWidth="1"/>
    <col min="3" max="3" width="13.7109375" style="26" customWidth="1"/>
    <col min="4" max="4" width="0.5703125" style="36" customWidth="1"/>
    <col min="5" max="5" width="22.7109375" style="26" bestFit="1" customWidth="1"/>
    <col min="6" max="6" width="0.5703125" style="36" customWidth="1"/>
    <col min="7" max="7" width="23.140625" style="26" bestFit="1" customWidth="1"/>
    <col min="8" max="8" width="0.5703125" style="36" customWidth="1"/>
    <col min="9" max="9" width="20.5703125" style="26" bestFit="1" customWidth="1"/>
    <col min="10" max="10" width="0.5703125" style="36" customWidth="1"/>
    <col min="11" max="11" width="13.7109375" style="26" customWidth="1"/>
    <col min="12" max="12" width="0.5703125" style="36" customWidth="1"/>
    <col min="13" max="13" width="22.28515625" style="26" bestFit="1" customWidth="1"/>
    <col min="14" max="14" width="0.5703125" style="36" customWidth="1"/>
    <col min="15" max="15" width="22.42578125" style="26" bestFit="1" customWidth="1"/>
    <col min="16" max="16" width="0.5703125" style="36" customWidth="1"/>
    <col min="17" max="17" width="20.7109375" style="26" bestFit="1" customWidth="1"/>
    <col min="18" max="18" width="1" style="7" customWidth="1"/>
    <col min="19" max="19" width="17" style="7" bestFit="1" customWidth="1"/>
    <col min="20" max="20" width="17" style="7" hidden="1" customWidth="1"/>
    <col min="21" max="21" width="20.140625" style="7" hidden="1" customWidth="1"/>
    <col min="22" max="23" width="16.7109375" style="7" bestFit="1" customWidth="1"/>
    <col min="24" max="26" width="9.140625" style="7" customWidth="1"/>
    <col min="27" max="27" width="18.85546875" style="7" bestFit="1" customWidth="1"/>
    <col min="28" max="37" width="9.140625" style="7" customWidth="1"/>
    <col min="38" max="38" width="22" style="7" bestFit="1" customWidth="1"/>
    <col min="39" max="39" width="22.5703125" style="7" bestFit="1" customWidth="1"/>
    <col min="40" max="41" width="17.7109375" style="7" bestFit="1" customWidth="1"/>
    <col min="42" max="16384" width="9.140625" style="7"/>
  </cols>
  <sheetData>
    <row r="1" spans="1:38" ht="21.75" x14ac:dyDescent="0.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</row>
    <row r="2" spans="1:38" ht="21.75" x14ac:dyDescent="0.5">
      <c r="A2" s="307" t="s">
        <v>66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</row>
    <row r="3" spans="1:38" ht="21.75" x14ac:dyDescent="0.5">
      <c r="A3" s="307" t="str">
        <f>سهام!A3</f>
        <v>برای ماه منتهی به 1399/08/30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</row>
    <row r="4" spans="1:38" ht="26.25" x14ac:dyDescent="0.5">
      <c r="A4" s="310" t="s">
        <v>105</v>
      </c>
      <c r="B4" s="310"/>
      <c r="C4" s="310"/>
      <c r="D4" s="310"/>
      <c r="E4" s="310"/>
    </row>
    <row r="5" spans="1:38" s="21" customFormat="1" x14ac:dyDescent="0.5">
      <c r="A5" s="309" t="s">
        <v>2</v>
      </c>
      <c r="B5" s="44"/>
      <c r="C5" s="308" t="s">
        <v>68</v>
      </c>
      <c r="D5" s="308" t="s">
        <v>68</v>
      </c>
      <c r="E5" s="308" t="s">
        <v>68</v>
      </c>
      <c r="F5" s="308" t="s">
        <v>68</v>
      </c>
      <c r="G5" s="308" t="s">
        <v>68</v>
      </c>
      <c r="H5" s="308" t="s">
        <v>68</v>
      </c>
      <c r="I5" s="308" t="s">
        <v>68</v>
      </c>
      <c r="J5" s="44"/>
      <c r="K5" s="308" t="s">
        <v>273</v>
      </c>
      <c r="L5" s="308" t="s">
        <v>69</v>
      </c>
      <c r="M5" s="308" t="s">
        <v>69</v>
      </c>
      <c r="N5" s="308" t="s">
        <v>69</v>
      </c>
      <c r="O5" s="308" t="s">
        <v>69</v>
      </c>
      <c r="P5" s="308" t="s">
        <v>69</v>
      </c>
      <c r="Q5" s="308" t="s">
        <v>69</v>
      </c>
    </row>
    <row r="6" spans="1:38" s="21" customFormat="1" ht="54.75" customHeight="1" x14ac:dyDescent="0.5">
      <c r="A6" s="308" t="s">
        <v>2</v>
      </c>
      <c r="B6" s="44"/>
      <c r="C6" s="308" t="s">
        <v>6</v>
      </c>
      <c r="D6" s="252"/>
      <c r="E6" s="308" t="s">
        <v>79</v>
      </c>
      <c r="F6" s="252"/>
      <c r="G6" s="308" t="s">
        <v>80</v>
      </c>
      <c r="H6" s="252"/>
      <c r="I6" s="308" t="s">
        <v>81</v>
      </c>
      <c r="J6" s="252"/>
      <c r="K6" s="308" t="s">
        <v>6</v>
      </c>
      <c r="L6" s="252"/>
      <c r="M6" s="308" t="s">
        <v>79</v>
      </c>
      <c r="N6" s="252"/>
      <c r="O6" s="308" t="s">
        <v>80</v>
      </c>
      <c r="P6" s="252"/>
      <c r="Q6" s="195" t="s">
        <v>81</v>
      </c>
      <c r="AA6" s="127"/>
      <c r="AL6" s="127"/>
    </row>
    <row r="7" spans="1:38" ht="21" x14ac:dyDescent="0.55000000000000004">
      <c r="A7" s="2" t="s">
        <v>281</v>
      </c>
      <c r="B7" s="1"/>
      <c r="C7" s="38">
        <v>50000000</v>
      </c>
      <c r="D7" s="227"/>
      <c r="E7" s="38">
        <v>1540280475000</v>
      </c>
      <c r="F7" s="227"/>
      <c r="G7" s="38">
        <v>1538751897619</v>
      </c>
      <c r="H7" s="227"/>
      <c r="I7" s="38">
        <v>1528577381</v>
      </c>
      <c r="J7" s="227"/>
      <c r="K7" s="38">
        <v>50000000</v>
      </c>
      <c r="L7" s="227"/>
      <c r="M7" s="253">
        <v>1540280475000</v>
      </c>
      <c r="N7" s="226"/>
      <c r="O7" s="226">
        <f>M7-Q7</f>
        <v>1513818080358</v>
      </c>
      <c r="P7" s="226"/>
      <c r="Q7" s="253">
        <v>26462394642</v>
      </c>
      <c r="S7" s="9"/>
      <c r="AA7" s="21"/>
      <c r="AL7" s="9"/>
    </row>
    <row r="8" spans="1:38" ht="21" x14ac:dyDescent="0.55000000000000004">
      <c r="A8" s="2" t="s">
        <v>272</v>
      </c>
      <c r="B8" s="1"/>
      <c r="C8" s="38">
        <v>100000</v>
      </c>
      <c r="D8" s="227"/>
      <c r="E8" s="38">
        <v>1868484500000</v>
      </c>
      <c r="F8" s="227"/>
      <c r="G8" s="38">
        <v>1963910983302</v>
      </c>
      <c r="H8" s="227"/>
      <c r="I8" s="38">
        <v>-95426483302</v>
      </c>
      <c r="J8" s="227"/>
      <c r="K8" s="38">
        <v>100000</v>
      </c>
      <c r="L8" s="227"/>
      <c r="M8" s="253">
        <v>1868484500000</v>
      </c>
      <c r="N8" s="226"/>
      <c r="O8" s="226">
        <f t="shared" ref="O8:O15" si="0">M8-Q8</f>
        <v>2053276360663</v>
      </c>
      <c r="P8" s="226"/>
      <c r="Q8" s="253">
        <v>-184791860663</v>
      </c>
      <c r="S8" s="9"/>
      <c r="V8" s="22"/>
      <c r="AA8" s="9"/>
      <c r="AL8" s="9"/>
    </row>
    <row r="9" spans="1:38" ht="21" x14ac:dyDescent="0.55000000000000004">
      <c r="A9" s="2" t="s">
        <v>123</v>
      </c>
      <c r="B9" s="1"/>
      <c r="C9" s="38">
        <v>40000000</v>
      </c>
      <c r="D9" s="227"/>
      <c r="E9" s="38">
        <v>158650380000</v>
      </c>
      <c r="F9" s="227"/>
      <c r="G9" s="38">
        <v>158196252697</v>
      </c>
      <c r="H9" s="227"/>
      <c r="I9" s="38">
        <v>454127303</v>
      </c>
      <c r="J9" s="227"/>
      <c r="K9" s="38">
        <v>40000000</v>
      </c>
      <c r="L9" s="227"/>
      <c r="M9" s="253">
        <v>158650380000</v>
      </c>
      <c r="N9" s="226"/>
      <c r="O9" s="226">
        <f t="shared" si="0"/>
        <v>157094938803</v>
      </c>
      <c r="P9" s="226"/>
      <c r="Q9" s="253">
        <v>1555441197</v>
      </c>
      <c r="R9" s="1"/>
      <c r="S9" s="3"/>
      <c r="T9" s="94"/>
      <c r="U9" s="3"/>
      <c r="V9" s="94"/>
      <c r="W9" s="189"/>
      <c r="X9" s="1"/>
      <c r="Y9" s="5"/>
      <c r="Z9" s="9"/>
      <c r="AA9" s="9"/>
      <c r="AL9" s="9"/>
    </row>
    <row r="10" spans="1:38" ht="21" x14ac:dyDescent="0.55000000000000004">
      <c r="A10" s="2" t="s">
        <v>140</v>
      </c>
      <c r="B10" s="1"/>
      <c r="C10" s="38">
        <v>4444444</v>
      </c>
      <c r="D10" s="227"/>
      <c r="E10" s="38">
        <v>79877432012</v>
      </c>
      <c r="F10" s="227"/>
      <c r="G10" s="38">
        <v>79878854480</v>
      </c>
      <c r="H10" s="227"/>
      <c r="I10" s="38">
        <v>-1422467</v>
      </c>
      <c r="J10" s="227"/>
      <c r="K10" s="38">
        <v>4444444</v>
      </c>
      <c r="L10" s="227"/>
      <c r="M10" s="253">
        <v>79877432012.255997</v>
      </c>
      <c r="N10" s="226"/>
      <c r="O10" s="226">
        <f t="shared" si="0"/>
        <v>78411025730.255997</v>
      </c>
      <c r="P10" s="226"/>
      <c r="Q10" s="253">
        <v>1466406282</v>
      </c>
      <c r="R10" s="1"/>
      <c r="S10" s="3"/>
      <c r="T10" s="1"/>
      <c r="U10" s="3"/>
      <c r="V10" s="3"/>
      <c r="W10" s="3"/>
      <c r="X10" s="1"/>
      <c r="Y10" s="5"/>
      <c r="Z10" s="9"/>
      <c r="AA10" s="9"/>
      <c r="AL10" s="9"/>
    </row>
    <row r="11" spans="1:38" ht="21" x14ac:dyDescent="0.55000000000000004">
      <c r="A11" s="2" t="s">
        <v>134</v>
      </c>
      <c r="B11" s="1"/>
      <c r="C11" s="38">
        <v>6000000</v>
      </c>
      <c r="D11" s="227"/>
      <c r="E11" s="38">
        <v>72883746000</v>
      </c>
      <c r="F11" s="227"/>
      <c r="G11" s="38">
        <v>72797202620</v>
      </c>
      <c r="H11" s="227"/>
      <c r="I11" s="38">
        <v>86543380</v>
      </c>
      <c r="J11" s="227"/>
      <c r="K11" s="38">
        <v>6000000</v>
      </c>
      <c r="L11" s="227"/>
      <c r="M11" s="253">
        <v>72883746000</v>
      </c>
      <c r="N11" s="226"/>
      <c r="O11" s="226">
        <f t="shared" si="0"/>
        <v>73307313389</v>
      </c>
      <c r="P11" s="226"/>
      <c r="Q11" s="253">
        <v>-423567389</v>
      </c>
      <c r="R11" s="1"/>
      <c r="S11" s="3"/>
      <c r="T11" s="3"/>
      <c r="U11" s="3"/>
      <c r="V11" s="3"/>
      <c r="W11" s="3"/>
      <c r="X11" s="1"/>
      <c r="Y11" s="5"/>
      <c r="Z11" s="9"/>
      <c r="AA11" s="9"/>
      <c r="AL11" s="9"/>
    </row>
    <row r="12" spans="1:38" ht="21" x14ac:dyDescent="0.55000000000000004">
      <c r="A12" s="2" t="s">
        <v>144</v>
      </c>
      <c r="B12" s="1"/>
      <c r="C12" s="38">
        <v>13200000</v>
      </c>
      <c r="D12" s="227"/>
      <c r="E12" s="38">
        <v>330267148200</v>
      </c>
      <c r="F12" s="227"/>
      <c r="G12" s="38">
        <v>330001644447</v>
      </c>
      <c r="H12" s="227"/>
      <c r="I12" s="38">
        <v>265503753</v>
      </c>
      <c r="J12" s="227"/>
      <c r="K12" s="38">
        <v>13200000</v>
      </c>
      <c r="L12" s="227"/>
      <c r="M12" s="253">
        <v>330267148200</v>
      </c>
      <c r="N12" s="226"/>
      <c r="O12" s="226">
        <f t="shared" si="0"/>
        <v>332155605549</v>
      </c>
      <c r="P12" s="226"/>
      <c r="Q12" s="253">
        <v>-1888457349</v>
      </c>
      <c r="R12" s="1"/>
      <c r="S12" s="3"/>
      <c r="T12" s="1"/>
      <c r="U12" s="3"/>
      <c r="V12" s="1"/>
      <c r="W12" s="3"/>
      <c r="X12" s="1"/>
      <c r="Y12" s="5"/>
      <c r="Z12" s="9"/>
      <c r="AA12" s="9"/>
      <c r="AL12" s="9"/>
    </row>
    <row r="13" spans="1:38" ht="21" x14ac:dyDescent="0.55000000000000004">
      <c r="A13" s="2" t="s">
        <v>139</v>
      </c>
      <c r="B13" s="1"/>
      <c r="C13" s="38">
        <v>34500000</v>
      </c>
      <c r="D13" s="227"/>
      <c r="E13" s="38">
        <v>487328042250</v>
      </c>
      <c r="F13" s="227"/>
      <c r="G13" s="38">
        <v>487107956840</v>
      </c>
      <c r="H13" s="227"/>
      <c r="I13" s="38">
        <v>220085410</v>
      </c>
      <c r="J13" s="227"/>
      <c r="K13" s="38">
        <v>34500000</v>
      </c>
      <c r="L13" s="227"/>
      <c r="M13" s="253">
        <v>487328042250</v>
      </c>
      <c r="N13" s="226"/>
      <c r="O13" s="226">
        <f t="shared" si="0"/>
        <v>490903672864</v>
      </c>
      <c r="P13" s="226"/>
      <c r="Q13" s="253">
        <v>-3575630614</v>
      </c>
      <c r="R13" s="1"/>
      <c r="S13" s="3"/>
      <c r="T13" s="1"/>
      <c r="U13" s="3"/>
      <c r="V13" s="1"/>
      <c r="W13" s="3"/>
      <c r="X13" s="1"/>
      <c r="Y13" s="5"/>
      <c r="Z13" s="9"/>
      <c r="AA13" s="9"/>
      <c r="AL13" s="9"/>
    </row>
    <row r="14" spans="1:38" ht="21" x14ac:dyDescent="0.55000000000000004">
      <c r="A14" s="2" t="s">
        <v>124</v>
      </c>
      <c r="B14" s="1"/>
      <c r="C14" s="38">
        <v>240000000</v>
      </c>
      <c r="D14" s="227"/>
      <c r="E14" s="38">
        <v>1262045880000</v>
      </c>
      <c r="F14" s="227"/>
      <c r="G14" s="38">
        <v>1260559241904</v>
      </c>
      <c r="H14" s="227"/>
      <c r="I14" s="38">
        <v>1486638096</v>
      </c>
      <c r="J14" s="227"/>
      <c r="K14" s="38">
        <v>240000000</v>
      </c>
      <c r="L14" s="227"/>
      <c r="M14" s="253">
        <v>1262045880000</v>
      </c>
      <c r="N14" s="226"/>
      <c r="O14" s="226">
        <f t="shared" si="0"/>
        <v>1254860904620</v>
      </c>
      <c r="P14" s="226"/>
      <c r="Q14" s="253">
        <v>7184975380</v>
      </c>
      <c r="R14" s="1"/>
      <c r="S14" s="3"/>
      <c r="T14" s="1"/>
      <c r="U14" s="3"/>
      <c r="V14" s="1"/>
      <c r="W14" s="3"/>
      <c r="X14" s="1"/>
      <c r="Y14" s="5"/>
      <c r="Z14" s="9"/>
      <c r="AA14" s="9"/>
      <c r="AL14" s="9"/>
    </row>
    <row r="15" spans="1:38" ht="21" x14ac:dyDescent="0.55000000000000004">
      <c r="A15" s="2" t="s">
        <v>129</v>
      </c>
      <c r="B15" s="1"/>
      <c r="C15" s="38">
        <v>7000000</v>
      </c>
      <c r="D15" s="227"/>
      <c r="E15" s="38">
        <v>379230075000</v>
      </c>
      <c r="F15" s="227"/>
      <c r="G15" s="38">
        <v>378646994277</v>
      </c>
      <c r="H15" s="227"/>
      <c r="I15" s="38">
        <v>583080723</v>
      </c>
      <c r="J15" s="227"/>
      <c r="K15" s="38">
        <v>7000000</v>
      </c>
      <c r="L15" s="227"/>
      <c r="M15" s="253">
        <v>379230075000</v>
      </c>
      <c r="N15" s="226"/>
      <c r="O15" s="226">
        <f t="shared" si="0"/>
        <v>396077307122</v>
      </c>
      <c r="P15" s="226"/>
      <c r="Q15" s="253">
        <v>-16847232122</v>
      </c>
      <c r="R15" s="1"/>
      <c r="S15" s="3"/>
      <c r="T15" s="94"/>
      <c r="U15" s="3"/>
      <c r="V15" s="1"/>
      <c r="W15" s="3"/>
      <c r="X15" s="1"/>
      <c r="Y15" s="5"/>
      <c r="Z15" s="9"/>
      <c r="AA15" s="9"/>
      <c r="AL15" s="9"/>
    </row>
    <row r="16" spans="1:38" ht="21" x14ac:dyDescent="0.55000000000000004">
      <c r="A16" s="2" t="s">
        <v>239</v>
      </c>
      <c r="B16" s="1"/>
      <c r="C16" s="38">
        <v>0</v>
      </c>
      <c r="D16" s="227"/>
      <c r="E16" s="38">
        <v>0</v>
      </c>
      <c r="F16" s="227"/>
      <c r="G16" s="38">
        <v>0</v>
      </c>
      <c r="H16" s="227"/>
      <c r="I16" s="38">
        <v>0</v>
      </c>
      <c r="J16" s="227"/>
      <c r="K16" s="38">
        <v>0</v>
      </c>
      <c r="L16" s="227"/>
      <c r="M16" s="253">
        <v>0</v>
      </c>
      <c r="N16" s="226"/>
      <c r="O16" s="226">
        <v>120</v>
      </c>
      <c r="P16" s="226"/>
      <c r="Q16" s="253">
        <v>-120</v>
      </c>
      <c r="R16" s="1"/>
      <c r="S16" s="3"/>
      <c r="T16" s="1"/>
      <c r="U16" s="3"/>
      <c r="V16" s="1"/>
      <c r="W16" s="3"/>
      <c r="X16" s="1"/>
      <c r="Y16" s="5"/>
      <c r="Z16" s="9"/>
      <c r="AA16" s="9"/>
      <c r="AL16" s="9"/>
    </row>
    <row r="17" spans="1:40" s="26" customFormat="1" ht="21" x14ac:dyDescent="0.55000000000000004">
      <c r="A17" s="62" t="s">
        <v>138</v>
      </c>
      <c r="B17" s="11"/>
      <c r="C17" s="253">
        <v>0</v>
      </c>
      <c r="D17" s="226"/>
      <c r="E17" s="253">
        <v>0</v>
      </c>
      <c r="F17" s="226"/>
      <c r="G17" s="253">
        <v>0</v>
      </c>
      <c r="H17" s="226"/>
      <c r="I17" s="253">
        <v>0</v>
      </c>
      <c r="J17" s="226"/>
      <c r="K17" s="253">
        <v>233000000</v>
      </c>
      <c r="L17" s="226"/>
      <c r="M17" s="253">
        <v>231613650000</v>
      </c>
      <c r="N17" s="226"/>
      <c r="O17" s="226">
        <v>230728250000</v>
      </c>
      <c r="P17" s="226"/>
      <c r="Q17" s="253">
        <v>885400000</v>
      </c>
      <c r="R17" s="11"/>
      <c r="S17" s="12"/>
      <c r="T17" s="69"/>
      <c r="U17" s="12"/>
      <c r="V17" s="11"/>
      <c r="W17" s="12"/>
      <c r="X17" s="11"/>
      <c r="Y17" s="93"/>
      <c r="Z17" s="28"/>
      <c r="AA17" s="28"/>
      <c r="AL17" s="28"/>
    </row>
    <row r="18" spans="1:40" ht="21" x14ac:dyDescent="0.55000000000000004">
      <c r="A18" s="2" t="s">
        <v>149</v>
      </c>
      <c r="B18" s="1"/>
      <c r="C18" s="38">
        <v>50000</v>
      </c>
      <c r="D18" s="227"/>
      <c r="E18" s="38">
        <v>49644750257</v>
      </c>
      <c r="F18" s="227"/>
      <c r="G18" s="38">
        <v>48491259365</v>
      </c>
      <c r="H18" s="227"/>
      <c r="I18" s="38">
        <v>1153490892</v>
      </c>
      <c r="J18" s="227"/>
      <c r="K18" s="38">
        <v>50000</v>
      </c>
      <c r="L18" s="227"/>
      <c r="M18" s="253">
        <v>49644750257</v>
      </c>
      <c r="N18" s="226"/>
      <c r="O18" s="226">
        <v>44424069182</v>
      </c>
      <c r="P18" s="226"/>
      <c r="Q18" s="253">
        <v>5220681075</v>
      </c>
      <c r="R18" s="1"/>
      <c r="S18" s="3"/>
      <c r="T18" s="1"/>
      <c r="U18" s="3"/>
      <c r="V18" s="1"/>
      <c r="W18" s="3"/>
      <c r="X18" s="1"/>
      <c r="Y18" s="5"/>
      <c r="Z18" s="9"/>
      <c r="AA18" s="9"/>
      <c r="AL18" s="9"/>
    </row>
    <row r="19" spans="1:40" ht="21" x14ac:dyDescent="0.55000000000000004">
      <c r="A19" s="2" t="s">
        <v>150</v>
      </c>
      <c r="B19" s="1"/>
      <c r="C19" s="38">
        <v>1418600</v>
      </c>
      <c r="D19" s="227"/>
      <c r="E19" s="38">
        <v>1424526853701</v>
      </c>
      <c r="F19" s="227"/>
      <c r="G19" s="38">
        <v>1418354225493</v>
      </c>
      <c r="H19" s="227"/>
      <c r="I19" s="38">
        <v>6172628208</v>
      </c>
      <c r="J19" s="227"/>
      <c r="K19" s="38">
        <v>1418600</v>
      </c>
      <c r="L19" s="227"/>
      <c r="M19" s="253">
        <v>1424526853701</v>
      </c>
      <c r="N19" s="226"/>
      <c r="O19" s="226">
        <v>563955559582</v>
      </c>
      <c r="P19" s="226"/>
      <c r="Q19" s="253">
        <v>37332478696</v>
      </c>
      <c r="R19" s="1"/>
      <c r="S19" s="3"/>
      <c r="T19" s="1"/>
      <c r="U19" s="3"/>
      <c r="V19" s="1"/>
      <c r="W19" s="3"/>
      <c r="X19" s="1"/>
      <c r="Y19" s="5"/>
      <c r="Z19" s="9"/>
      <c r="AA19" s="9"/>
      <c r="AL19" s="9"/>
    </row>
    <row r="20" spans="1:40" ht="21" x14ac:dyDescent="0.55000000000000004">
      <c r="A20" s="2" t="s">
        <v>152</v>
      </c>
      <c r="B20" s="1"/>
      <c r="C20" s="38">
        <v>594533</v>
      </c>
      <c r="D20" s="227"/>
      <c r="E20" s="38">
        <v>594414541239</v>
      </c>
      <c r="F20" s="227"/>
      <c r="G20" s="38">
        <v>591453709114</v>
      </c>
      <c r="H20" s="227"/>
      <c r="I20" s="38">
        <v>2960832125</v>
      </c>
      <c r="J20" s="227"/>
      <c r="K20" s="38">
        <v>594533</v>
      </c>
      <c r="L20" s="227"/>
      <c r="M20" s="253">
        <v>594414541239</v>
      </c>
      <c r="N20" s="226"/>
      <c r="O20" s="226">
        <v>12865173725</v>
      </c>
      <c r="P20" s="226"/>
      <c r="Q20" s="253">
        <v>30458981657</v>
      </c>
      <c r="R20" s="1"/>
      <c r="S20" s="3"/>
      <c r="T20" s="1"/>
      <c r="U20" s="3"/>
      <c r="V20" s="1"/>
      <c r="W20" s="3"/>
      <c r="X20" s="1"/>
      <c r="Y20" s="5"/>
      <c r="Z20" s="9"/>
      <c r="AA20" s="9"/>
      <c r="AL20" s="9"/>
    </row>
    <row r="21" spans="1:40" ht="21" x14ac:dyDescent="0.55000000000000004">
      <c r="A21" s="2" t="s">
        <v>153</v>
      </c>
      <c r="B21" s="1"/>
      <c r="C21" s="38">
        <v>13132</v>
      </c>
      <c r="D21" s="227"/>
      <c r="E21" s="38">
        <v>13129488528</v>
      </c>
      <c r="F21" s="227"/>
      <c r="G21" s="38">
        <v>12688477728</v>
      </c>
      <c r="H21" s="227"/>
      <c r="I21" s="38">
        <v>441010800</v>
      </c>
      <c r="J21" s="227"/>
      <c r="K21" s="38">
        <v>13132</v>
      </c>
      <c r="L21" s="227"/>
      <c r="M21" s="253">
        <v>13129488528</v>
      </c>
      <c r="N21" s="226"/>
      <c r="O21" s="226">
        <v>52242040043</v>
      </c>
      <c r="P21" s="226"/>
      <c r="Q21" s="253">
        <v>264314803</v>
      </c>
      <c r="R21" s="1"/>
      <c r="S21" s="3"/>
      <c r="T21" s="1"/>
      <c r="U21" s="3"/>
      <c r="V21" s="1"/>
      <c r="W21" s="3"/>
      <c r="X21" s="1"/>
      <c r="Y21" s="5"/>
      <c r="Z21" s="9"/>
      <c r="AA21" s="9"/>
      <c r="AL21" s="9"/>
    </row>
    <row r="22" spans="1:40" ht="21" x14ac:dyDescent="0.55000000000000004">
      <c r="A22" s="2" t="s">
        <v>39</v>
      </c>
      <c r="B22" s="1"/>
      <c r="C22" s="38">
        <v>63542</v>
      </c>
      <c r="D22" s="227"/>
      <c r="E22" s="38">
        <v>61911281591</v>
      </c>
      <c r="F22" s="227"/>
      <c r="G22" s="38">
        <v>61280741548</v>
      </c>
      <c r="H22" s="227"/>
      <c r="I22" s="38">
        <v>630540043</v>
      </c>
      <c r="J22" s="227"/>
      <c r="K22" s="38">
        <v>63542</v>
      </c>
      <c r="L22" s="227"/>
      <c r="M22" s="253">
        <v>61911281591</v>
      </c>
      <c r="N22" s="226"/>
      <c r="O22" s="226">
        <v>19992978393</v>
      </c>
      <c r="P22" s="226"/>
      <c r="Q22" s="253">
        <v>9669241548</v>
      </c>
      <c r="R22" s="1"/>
      <c r="S22" s="3"/>
      <c r="T22" s="1"/>
      <c r="U22" s="3"/>
      <c r="V22" s="1"/>
      <c r="W22" s="3"/>
      <c r="X22" s="1"/>
      <c r="Y22" s="5"/>
      <c r="Z22" s="9"/>
      <c r="AA22" s="9"/>
      <c r="AL22" s="9"/>
    </row>
    <row r="23" spans="1:40" ht="21" x14ac:dyDescent="0.55000000000000004">
      <c r="A23" s="2" t="s">
        <v>33</v>
      </c>
      <c r="B23" s="1"/>
      <c r="C23" s="38">
        <v>27489</v>
      </c>
      <c r="D23" s="227"/>
      <c r="E23" s="38">
        <v>23873359772</v>
      </c>
      <c r="F23" s="227"/>
      <c r="G23" s="38">
        <v>24181070833</v>
      </c>
      <c r="H23" s="227"/>
      <c r="I23" s="38">
        <v>-307711060</v>
      </c>
      <c r="J23" s="227"/>
      <c r="K23" s="38">
        <v>27489</v>
      </c>
      <c r="L23" s="227"/>
      <c r="M23" s="253">
        <v>23873359772</v>
      </c>
      <c r="N23" s="226"/>
      <c r="O23" s="226">
        <v>302030868755</v>
      </c>
      <c r="P23" s="226"/>
      <c r="Q23" s="253">
        <v>3880381379</v>
      </c>
      <c r="R23" s="1"/>
      <c r="S23" s="3"/>
      <c r="T23" s="1"/>
      <c r="U23" s="3"/>
      <c r="V23" s="1"/>
      <c r="W23" s="3"/>
      <c r="X23" s="1"/>
      <c r="Y23" s="5"/>
      <c r="Z23" s="9"/>
      <c r="AA23" s="9"/>
      <c r="AL23" s="9"/>
    </row>
    <row r="24" spans="1:40" ht="21" x14ac:dyDescent="0.55000000000000004">
      <c r="A24" s="2" t="s">
        <v>41</v>
      </c>
      <c r="B24" s="1"/>
      <c r="C24" s="38">
        <v>974100</v>
      </c>
      <c r="D24" s="227"/>
      <c r="E24" s="38">
        <v>912566267379</v>
      </c>
      <c r="F24" s="227"/>
      <c r="G24" s="38">
        <v>938365499420</v>
      </c>
      <c r="H24" s="227"/>
      <c r="I24" s="38">
        <v>-25799232040</v>
      </c>
      <c r="J24" s="227"/>
      <c r="K24" s="38">
        <v>974100</v>
      </c>
      <c r="L24" s="227"/>
      <c r="M24" s="38">
        <v>912566267379</v>
      </c>
      <c r="N24" s="227"/>
      <c r="O24" s="227">
        <v>871209818919</v>
      </c>
      <c r="P24" s="227"/>
      <c r="Q24" s="253">
        <v>41356448460</v>
      </c>
      <c r="R24" s="1"/>
      <c r="S24" s="3"/>
      <c r="T24" s="1"/>
      <c r="U24" s="3"/>
      <c r="V24" s="1"/>
      <c r="W24" s="3"/>
      <c r="X24" s="1"/>
      <c r="Y24" s="5"/>
      <c r="Z24" s="9"/>
      <c r="AA24" s="9"/>
      <c r="AL24" s="9"/>
      <c r="AM24" s="22"/>
      <c r="AN24" s="9"/>
    </row>
    <row r="25" spans="1:40" ht="21" x14ac:dyDescent="0.55000000000000004">
      <c r="A25" s="2" t="s">
        <v>120</v>
      </c>
      <c r="B25" s="1"/>
      <c r="C25" s="38">
        <v>5529</v>
      </c>
      <c r="D25" s="227"/>
      <c r="E25" s="38">
        <v>5411810409</v>
      </c>
      <c r="F25" s="227"/>
      <c r="G25" s="38">
        <v>5408294602</v>
      </c>
      <c r="H25" s="227"/>
      <c r="I25" s="38">
        <v>3515807</v>
      </c>
      <c r="J25" s="227"/>
      <c r="K25" s="38">
        <v>5529</v>
      </c>
      <c r="L25" s="227"/>
      <c r="M25" s="38">
        <v>5411810409</v>
      </c>
      <c r="N25" s="227"/>
      <c r="O25" s="227">
        <v>5165867029</v>
      </c>
      <c r="P25" s="227"/>
      <c r="Q25" s="253">
        <v>245943380</v>
      </c>
      <c r="R25" s="1"/>
      <c r="S25" s="3"/>
      <c r="T25" s="1"/>
      <c r="U25" s="3"/>
      <c r="V25" s="1"/>
      <c r="W25" s="3"/>
      <c r="X25" s="1"/>
      <c r="Y25" s="5"/>
      <c r="Z25" s="9"/>
      <c r="AA25" s="9"/>
      <c r="AL25" s="24"/>
    </row>
    <row r="26" spans="1:40" ht="21" x14ac:dyDescent="0.55000000000000004">
      <c r="A26" s="2" t="s">
        <v>35</v>
      </c>
      <c r="B26" s="1"/>
      <c r="C26" s="38">
        <v>54387</v>
      </c>
      <c r="D26" s="227"/>
      <c r="E26" s="38">
        <v>49217077809</v>
      </c>
      <c r="F26" s="227"/>
      <c r="G26" s="38">
        <v>48914849652</v>
      </c>
      <c r="H26" s="227"/>
      <c r="I26" s="38">
        <v>302228157</v>
      </c>
      <c r="J26" s="227"/>
      <c r="K26" s="38">
        <v>54387</v>
      </c>
      <c r="L26" s="227"/>
      <c r="M26" s="38">
        <v>49217077809</v>
      </c>
      <c r="N26" s="227"/>
      <c r="O26" s="227">
        <v>40432906873</v>
      </c>
      <c r="P26" s="227"/>
      <c r="Q26" s="253">
        <v>8784170936</v>
      </c>
      <c r="R26" s="1"/>
      <c r="S26" s="3"/>
      <c r="T26" s="1"/>
      <c r="U26" s="3"/>
      <c r="V26" s="1"/>
      <c r="W26" s="3"/>
      <c r="X26" s="1"/>
      <c r="Y26" s="5"/>
      <c r="Z26" s="9"/>
      <c r="AA26" s="9"/>
    </row>
    <row r="27" spans="1:40" ht="21" x14ac:dyDescent="0.55000000000000004">
      <c r="A27" s="2" t="s">
        <v>115</v>
      </c>
      <c r="B27" s="1"/>
      <c r="C27" s="38">
        <v>79401</v>
      </c>
      <c r="D27" s="227"/>
      <c r="E27" s="38">
        <v>72008020235</v>
      </c>
      <c r="F27" s="227"/>
      <c r="G27" s="38">
        <v>71200579039</v>
      </c>
      <c r="H27" s="227"/>
      <c r="I27" s="38">
        <v>807441196</v>
      </c>
      <c r="J27" s="227"/>
      <c r="K27" s="38">
        <v>79401</v>
      </c>
      <c r="L27" s="227"/>
      <c r="M27" s="38">
        <v>72008020235</v>
      </c>
      <c r="N27" s="227"/>
      <c r="O27" s="227">
        <v>59476631767</v>
      </c>
      <c r="P27" s="227"/>
      <c r="Q27" s="253">
        <v>12531388468</v>
      </c>
      <c r="R27" s="1"/>
      <c r="S27" s="3"/>
      <c r="T27" s="1"/>
      <c r="U27" s="3"/>
      <c r="V27" s="1"/>
      <c r="W27" s="3"/>
      <c r="X27" s="1"/>
      <c r="Y27" s="5"/>
      <c r="Z27" s="9"/>
      <c r="AA27" s="9"/>
    </row>
    <row r="28" spans="1:40" ht="21" x14ac:dyDescent="0.55000000000000004">
      <c r="A28" s="2" t="s">
        <v>116</v>
      </c>
      <c r="B28" s="1"/>
      <c r="C28" s="38">
        <v>37168</v>
      </c>
      <c r="D28" s="227"/>
      <c r="E28" s="38">
        <v>31683321476</v>
      </c>
      <c r="F28" s="227"/>
      <c r="G28" s="38">
        <v>31485958007</v>
      </c>
      <c r="H28" s="227"/>
      <c r="I28" s="38">
        <v>197363469</v>
      </c>
      <c r="J28" s="227"/>
      <c r="K28" s="38">
        <v>37168</v>
      </c>
      <c r="L28" s="227"/>
      <c r="M28" s="38">
        <v>31683321476</v>
      </c>
      <c r="N28" s="227"/>
      <c r="O28" s="227">
        <v>26024438847</v>
      </c>
      <c r="P28" s="227"/>
      <c r="Q28" s="253">
        <v>5658882629</v>
      </c>
      <c r="R28" s="1"/>
      <c r="S28" s="3"/>
      <c r="T28" s="1"/>
      <c r="U28" s="3"/>
      <c r="V28" s="1"/>
      <c r="W28" s="3"/>
      <c r="X28" s="1"/>
      <c r="Y28" s="5"/>
      <c r="Z28" s="9"/>
      <c r="AA28" s="9"/>
    </row>
    <row r="29" spans="1:40" ht="21" x14ac:dyDescent="0.55000000000000004">
      <c r="A29" s="2" t="s">
        <v>154</v>
      </c>
      <c r="B29" s="1"/>
      <c r="C29" s="38">
        <v>5000000</v>
      </c>
      <c r="D29" s="227"/>
      <c r="E29" s="38">
        <v>4627616092531</v>
      </c>
      <c r="F29" s="227"/>
      <c r="G29" s="38">
        <v>4615918213156</v>
      </c>
      <c r="H29" s="227"/>
      <c r="I29" s="38">
        <v>11697879375</v>
      </c>
      <c r="J29" s="227"/>
      <c r="K29" s="38">
        <v>5000000</v>
      </c>
      <c r="L29" s="227"/>
      <c r="M29" s="38">
        <v>4627616092531</v>
      </c>
      <c r="N29" s="227"/>
      <c r="O29" s="227">
        <v>5000000000000</v>
      </c>
      <c r="P29" s="227"/>
      <c r="Q29" s="253">
        <v>-372383907468</v>
      </c>
      <c r="R29" s="1"/>
      <c r="S29" s="3"/>
      <c r="T29" s="1"/>
      <c r="U29" s="3"/>
      <c r="V29" s="1"/>
      <c r="W29" s="3"/>
      <c r="X29" s="1"/>
      <c r="Y29" s="5"/>
      <c r="Z29" s="9"/>
      <c r="AA29" s="9"/>
    </row>
    <row r="30" spans="1:40" ht="21" x14ac:dyDescent="0.55000000000000004">
      <c r="A30" s="2" t="s">
        <v>282</v>
      </c>
      <c r="B30" s="1"/>
      <c r="C30" s="38">
        <v>4000000</v>
      </c>
      <c r="D30" s="227"/>
      <c r="E30" s="38">
        <v>3689331187500</v>
      </c>
      <c r="F30" s="227"/>
      <c r="G30" s="38">
        <v>3659569300020</v>
      </c>
      <c r="H30" s="227"/>
      <c r="I30" s="38">
        <v>29761887480</v>
      </c>
      <c r="J30" s="227"/>
      <c r="K30" s="38">
        <v>4000000</v>
      </c>
      <c r="L30" s="227"/>
      <c r="M30" s="38">
        <v>3689331187500</v>
      </c>
      <c r="N30" s="227"/>
      <c r="O30" s="227">
        <v>4000000000000</v>
      </c>
      <c r="P30" s="227"/>
      <c r="Q30" s="253">
        <v>-310668812500</v>
      </c>
      <c r="R30" s="1"/>
      <c r="S30" s="3"/>
      <c r="T30" s="1"/>
      <c r="U30" s="3"/>
      <c r="V30" s="1"/>
      <c r="W30" s="3"/>
      <c r="X30" s="1"/>
      <c r="Y30" s="5"/>
      <c r="Z30" s="9"/>
      <c r="AA30" s="9"/>
    </row>
    <row r="31" spans="1:40" ht="21" x14ac:dyDescent="0.55000000000000004">
      <c r="A31" s="2" t="s">
        <v>256</v>
      </c>
      <c r="B31" s="1"/>
      <c r="C31" s="38">
        <v>7075100</v>
      </c>
      <c r="D31" s="227"/>
      <c r="E31" s="38">
        <v>6514986044713</v>
      </c>
      <c r="F31" s="227"/>
      <c r="G31" s="38">
        <v>6589261129913</v>
      </c>
      <c r="H31" s="227"/>
      <c r="I31" s="38">
        <v>-74275085199</v>
      </c>
      <c r="J31" s="227"/>
      <c r="K31" s="38">
        <v>7075100</v>
      </c>
      <c r="L31" s="227"/>
      <c r="M31" s="38">
        <v>6514986044713</v>
      </c>
      <c r="N31" s="227"/>
      <c r="O31" s="227">
        <v>6580382596543</v>
      </c>
      <c r="P31" s="227"/>
      <c r="Q31" s="253">
        <v>-65396551829</v>
      </c>
      <c r="R31" s="1"/>
      <c r="S31" s="3"/>
      <c r="T31" s="1"/>
      <c r="U31" s="3"/>
      <c r="V31" s="1"/>
      <c r="W31" s="3"/>
      <c r="X31" s="1"/>
      <c r="Y31" s="5"/>
      <c r="Z31" s="9"/>
      <c r="AA31" s="9"/>
    </row>
    <row r="32" spans="1:40" ht="21" x14ac:dyDescent="0.55000000000000004">
      <c r="A32" s="2" t="s">
        <v>148</v>
      </c>
      <c r="B32" s="1"/>
      <c r="C32" s="38">
        <v>0</v>
      </c>
      <c r="D32" s="227"/>
      <c r="E32" s="38">
        <v>0</v>
      </c>
      <c r="F32" s="227"/>
      <c r="G32" s="38">
        <v>0</v>
      </c>
      <c r="H32" s="227"/>
      <c r="I32" s="38">
        <v>0</v>
      </c>
      <c r="J32" s="227"/>
      <c r="K32" s="38">
        <v>11000</v>
      </c>
      <c r="L32" s="227"/>
      <c r="M32" s="38">
        <v>10778046125</v>
      </c>
      <c r="N32" s="227"/>
      <c r="O32" s="227">
        <v>10112684984</v>
      </c>
      <c r="P32" s="227"/>
      <c r="Q32" s="253">
        <v>665361141</v>
      </c>
      <c r="R32" s="1"/>
      <c r="S32" s="3"/>
      <c r="T32" s="1"/>
      <c r="U32" s="3"/>
      <c r="V32" s="1"/>
      <c r="W32" s="3"/>
      <c r="X32" s="1"/>
      <c r="Y32" s="5"/>
      <c r="Z32" s="9"/>
      <c r="AA32" s="9"/>
    </row>
    <row r="33" spans="1:34" ht="21" x14ac:dyDescent="0.55000000000000004">
      <c r="A33" s="2" t="s">
        <v>197</v>
      </c>
      <c r="B33" s="1"/>
      <c r="C33" s="38">
        <v>0</v>
      </c>
      <c r="D33" s="227"/>
      <c r="E33" s="38">
        <v>0</v>
      </c>
      <c r="F33" s="227"/>
      <c r="G33" s="38">
        <v>0</v>
      </c>
      <c r="H33" s="227"/>
      <c r="I33" s="38">
        <v>0</v>
      </c>
      <c r="J33" s="227"/>
      <c r="K33" s="38">
        <v>310000</v>
      </c>
      <c r="L33" s="227"/>
      <c r="M33" s="38">
        <v>295996340937</v>
      </c>
      <c r="N33" s="227"/>
      <c r="O33" s="227">
        <v>1387194375005</v>
      </c>
      <c r="P33" s="227"/>
      <c r="Q33" s="253">
        <v>-6034527817</v>
      </c>
      <c r="R33" s="1"/>
      <c r="S33" s="9"/>
      <c r="T33" s="1"/>
      <c r="U33" s="3"/>
      <c r="V33" s="3"/>
      <c r="W33" s="3"/>
      <c r="X33" s="1"/>
      <c r="Y33" s="5"/>
      <c r="Z33" s="9"/>
      <c r="AA33" s="9"/>
    </row>
    <row r="34" spans="1:34" ht="21" x14ac:dyDescent="0.55000000000000004">
      <c r="A34" s="62"/>
      <c r="B34" s="1"/>
      <c r="C34" s="227"/>
      <c r="D34" s="227"/>
      <c r="E34" s="230">
        <f>SUM(E7:E33)</f>
        <v>24249367775602</v>
      </c>
      <c r="F34" s="254"/>
      <c r="G34" s="230">
        <f>SUM(G7:G33)</f>
        <v>24386424336076</v>
      </c>
      <c r="H34" s="254"/>
      <c r="I34" s="231">
        <f>SUM(I7:I33)</f>
        <v>-137056560470</v>
      </c>
      <c r="J34" s="254"/>
      <c r="K34" s="229"/>
      <c r="L34" s="254"/>
      <c r="M34" s="230">
        <f>SUM(M7:M33)</f>
        <v>24787755812664.258</v>
      </c>
      <c r="N34" s="254"/>
      <c r="O34" s="230">
        <f>SUM(O7:O33)</f>
        <v>25556143468865.258</v>
      </c>
      <c r="P34" s="254"/>
      <c r="Q34" s="231">
        <f>SUM(Q7:Q33)</f>
        <v>-768387656198</v>
      </c>
      <c r="R34"/>
      <c r="S34"/>
      <c r="T34" s="129"/>
      <c r="U34"/>
      <c r="V34"/>
      <c r="W34"/>
      <c r="X34"/>
      <c r="Y34"/>
      <c r="Z34"/>
      <c r="AA34"/>
      <c r="AB34"/>
      <c r="AC34"/>
      <c r="AD34"/>
      <c r="AE34"/>
      <c r="AF34"/>
    </row>
    <row r="35" spans="1:34" ht="21.75" x14ac:dyDescent="0.5">
      <c r="A35" s="171"/>
      <c r="B35" s="171"/>
      <c r="C35" s="171"/>
      <c r="D35" s="171"/>
      <c r="E35" s="171"/>
      <c r="F35" s="171"/>
      <c r="G35" s="171"/>
      <c r="H35" s="171"/>
      <c r="I35" s="164"/>
      <c r="J35" s="171"/>
      <c r="K35" s="171"/>
      <c r="L35" s="171"/>
      <c r="M35" s="171"/>
      <c r="N35" s="171"/>
      <c r="O35" s="171"/>
      <c r="P35" s="171"/>
      <c r="Q35" s="51"/>
      <c r="R35"/>
      <c r="S35"/>
      <c r="T35" s="129"/>
      <c r="U35"/>
      <c r="V35"/>
      <c r="W35"/>
      <c r="X35"/>
      <c r="Y35"/>
      <c r="Z35"/>
      <c r="AA35"/>
      <c r="AB35"/>
      <c r="AC35"/>
      <c r="AD35"/>
      <c r="AE35"/>
      <c r="AF35"/>
    </row>
    <row r="36" spans="1:34" x14ac:dyDescent="0.5">
      <c r="G36" s="45"/>
      <c r="I36" s="32"/>
      <c r="Q36" s="51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x14ac:dyDescent="0.5">
      <c r="E37" s="48"/>
      <c r="I37" s="68"/>
      <c r="O37" s="28"/>
      <c r="Q37" s="28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x14ac:dyDescent="0.5">
      <c r="E38" s="48"/>
      <c r="I38" s="28"/>
      <c r="O38" s="28"/>
      <c r="Q38" s="2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x14ac:dyDescent="0.5">
      <c r="M39" s="48"/>
      <c r="O39" s="48"/>
      <c r="Q39" s="28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x14ac:dyDescent="0.5">
      <c r="I40" s="32"/>
      <c r="M40" s="48"/>
      <c r="O40" s="48"/>
      <c r="Q40" s="32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x14ac:dyDescent="0.5">
      <c r="M41" s="28"/>
      <c r="O41" s="28"/>
      <c r="Q41" s="28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x14ac:dyDescent="0.5"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x14ac:dyDescent="0.5">
      <c r="I43" s="30"/>
      <c r="O43" s="28"/>
    </row>
    <row r="44" spans="1:34" x14ac:dyDescent="0.5">
      <c r="M44" s="32"/>
    </row>
    <row r="45" spans="1:34" x14ac:dyDescent="0.5">
      <c r="I45" s="31"/>
    </row>
  </sheetData>
  <mergeCells count="14">
    <mergeCell ref="A3:Q3"/>
    <mergeCell ref="A2:Q2"/>
    <mergeCell ref="A1:Q1"/>
    <mergeCell ref="O6"/>
    <mergeCell ref="K5:Q5"/>
    <mergeCell ref="A5:A6"/>
    <mergeCell ref="C6"/>
    <mergeCell ref="E6"/>
    <mergeCell ref="G6"/>
    <mergeCell ref="I6"/>
    <mergeCell ref="C5:I5"/>
    <mergeCell ref="K6"/>
    <mergeCell ref="M6"/>
    <mergeCell ref="A4:E4"/>
  </mergeCells>
  <printOptions horizontalCentered="1"/>
  <pageMargins left="0" right="0" top="0.39370078740157483" bottom="0.74803149606299213" header="0" footer="0.19685039370078741"/>
  <pageSetup paperSize="9" scale="68" firstPageNumber="11" orientation="landscape" useFirstPageNumber="1" r:id="rId1"/>
  <headerFooter>
    <oddFooter>&amp;C&amp;"B Nazanin,Regular"&amp;P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6"/>
  <sheetViews>
    <sheetView rightToLeft="1" tabSelected="1" view="pageBreakPreview" topLeftCell="A51" zoomScale="70" zoomScaleNormal="100" zoomScaleSheetLayoutView="70" workbookViewId="0">
      <selection activeCell="S60" sqref="S60"/>
    </sheetView>
  </sheetViews>
  <sheetFormatPr defaultRowHeight="20.25" x14ac:dyDescent="0.5"/>
  <cols>
    <col min="1" max="1" width="33.140625" style="26" bestFit="1" customWidth="1"/>
    <col min="2" max="2" width="1" style="26" customWidth="1"/>
    <col min="3" max="3" width="12.7109375" style="32" bestFit="1" customWidth="1"/>
    <col min="4" max="4" width="1" style="32" customWidth="1"/>
    <col min="5" max="5" width="20.28515625" style="32" bestFit="1" customWidth="1"/>
    <col min="6" max="6" width="1" style="32" customWidth="1"/>
    <col min="7" max="7" width="23.5703125" style="32" bestFit="1" customWidth="1"/>
    <col min="8" max="8" width="1" style="32" customWidth="1"/>
    <col min="9" max="9" width="21.28515625" style="32" customWidth="1"/>
    <col min="10" max="10" width="1" style="32" customWidth="1"/>
    <col min="11" max="11" width="19.5703125" style="32" bestFit="1" customWidth="1"/>
    <col min="12" max="12" width="1" style="32" customWidth="1"/>
    <col min="13" max="13" width="24.5703125" style="32" bestFit="1" customWidth="1"/>
    <col min="14" max="14" width="1" style="32" customWidth="1"/>
    <col min="15" max="15" width="23.85546875" style="32" bestFit="1" customWidth="1"/>
    <col min="16" max="16" width="1" style="32" customWidth="1"/>
    <col min="17" max="17" width="24.140625" style="32" customWidth="1"/>
    <col min="18" max="18" width="29.5703125" style="26" hidden="1" customWidth="1"/>
    <col min="19" max="19" width="26" style="26" bestFit="1" customWidth="1"/>
    <col min="20" max="20" width="18.85546875" style="26" bestFit="1" customWidth="1"/>
    <col min="21" max="21" width="23.5703125" style="26" bestFit="1" customWidth="1"/>
    <col min="22" max="22" width="4.5703125" style="26" customWidth="1"/>
    <col min="23" max="23" width="22" style="26" bestFit="1" customWidth="1"/>
    <col min="24" max="25" width="9.140625" style="26"/>
    <col min="26" max="26" width="14" style="26" bestFit="1" customWidth="1"/>
    <col min="27" max="16384" width="9.140625" style="26"/>
  </cols>
  <sheetData>
    <row r="1" spans="1:26" ht="21.75" x14ac:dyDescent="0.5">
      <c r="A1" s="312" t="s">
        <v>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</row>
    <row r="2" spans="1:26" ht="21.75" x14ac:dyDescent="0.5">
      <c r="A2" s="307" t="s">
        <v>66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</row>
    <row r="3" spans="1:26" ht="21.75" x14ac:dyDescent="0.5">
      <c r="A3" s="307" t="str">
        <f>سهام!A3</f>
        <v>برای ماه منتهی به 1399/08/30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</row>
    <row r="4" spans="1:26" ht="21.75" x14ac:dyDescent="0.5">
      <c r="A4" s="315" t="s">
        <v>106</v>
      </c>
      <c r="B4" s="315"/>
      <c r="C4" s="315"/>
      <c r="D4" s="315"/>
      <c r="E4" s="315"/>
      <c r="F4" s="315"/>
      <c r="G4" s="315"/>
      <c r="H4" s="315"/>
    </row>
    <row r="5" spans="1:26" ht="21.75" x14ac:dyDescent="0.5">
      <c r="A5" s="313" t="s">
        <v>2</v>
      </c>
      <c r="C5" s="311" t="s">
        <v>68</v>
      </c>
      <c r="D5" s="311" t="s">
        <v>68</v>
      </c>
      <c r="E5" s="311" t="s">
        <v>68</v>
      </c>
      <c r="F5" s="311" t="s">
        <v>68</v>
      </c>
      <c r="G5" s="311" t="s">
        <v>68</v>
      </c>
      <c r="H5" s="311" t="s">
        <v>68</v>
      </c>
      <c r="I5" s="311" t="s">
        <v>68</v>
      </c>
      <c r="K5" s="311" t="s">
        <v>69</v>
      </c>
      <c r="L5" s="311" t="s">
        <v>69</v>
      </c>
      <c r="M5" s="311" t="s">
        <v>69</v>
      </c>
      <c r="N5" s="311" t="s">
        <v>69</v>
      </c>
      <c r="O5" s="311" t="s">
        <v>69</v>
      </c>
      <c r="P5" s="311" t="s">
        <v>69</v>
      </c>
      <c r="Q5" s="311" t="s">
        <v>69</v>
      </c>
    </row>
    <row r="6" spans="1:26" ht="21.75" x14ac:dyDescent="0.5">
      <c r="A6" s="314" t="s">
        <v>2</v>
      </c>
      <c r="C6" s="131" t="s">
        <v>6</v>
      </c>
      <c r="D6" s="241"/>
      <c r="E6" s="311" t="s">
        <v>79</v>
      </c>
      <c r="F6" s="241"/>
      <c r="G6" s="311" t="s">
        <v>80</v>
      </c>
      <c r="H6" s="241"/>
      <c r="I6" s="196" t="s">
        <v>82</v>
      </c>
      <c r="J6" s="241"/>
      <c r="K6" s="311" t="s">
        <v>6</v>
      </c>
      <c r="L6" s="241"/>
      <c r="M6" s="311" t="s">
        <v>79</v>
      </c>
      <c r="N6" s="241"/>
      <c r="O6" s="311" t="s">
        <v>80</v>
      </c>
      <c r="P6" s="241"/>
      <c r="Q6" s="311" t="str">
        <f>I6</f>
        <v>سود و زیان ناشی از فروش</v>
      </c>
    </row>
    <row r="7" spans="1:26" ht="21" customHeight="1" x14ac:dyDescent="0.55000000000000004">
      <c r="A7" s="2" t="s">
        <v>251</v>
      </c>
      <c r="C7" s="38">
        <v>0</v>
      </c>
      <c r="D7" s="241"/>
      <c r="E7" s="38">
        <v>0</v>
      </c>
      <c r="F7" s="241"/>
      <c r="G7" s="38">
        <v>0</v>
      </c>
      <c r="H7" s="241"/>
      <c r="I7" s="38">
        <v>0</v>
      </c>
      <c r="J7" s="241"/>
      <c r="K7" s="38">
        <v>172626</v>
      </c>
      <c r="L7" s="241"/>
      <c r="M7" s="38">
        <v>22600283530</v>
      </c>
      <c r="N7" s="241"/>
      <c r="O7" s="38">
        <v>22744940706</v>
      </c>
      <c r="P7" s="241"/>
      <c r="Q7" s="38">
        <v>-144657176</v>
      </c>
      <c r="R7" s="28"/>
      <c r="S7" s="30"/>
      <c r="T7" s="30"/>
      <c r="U7" s="30"/>
      <c r="V7" s="30"/>
      <c r="W7" s="30"/>
    </row>
    <row r="8" spans="1:26" ht="21" customHeight="1" x14ac:dyDescent="0.55000000000000004">
      <c r="A8" s="2" t="s">
        <v>143</v>
      </c>
      <c r="C8" s="38">
        <v>0</v>
      </c>
      <c r="D8" s="241"/>
      <c r="E8" s="38">
        <v>0</v>
      </c>
      <c r="F8" s="241"/>
      <c r="G8" s="38">
        <v>0</v>
      </c>
      <c r="H8" s="241"/>
      <c r="I8" s="38">
        <v>0</v>
      </c>
      <c r="J8" s="241"/>
      <c r="K8" s="38">
        <v>20000000</v>
      </c>
      <c r="L8" s="241"/>
      <c r="M8" s="38">
        <v>444804562030</v>
      </c>
      <c r="N8" s="241"/>
      <c r="O8" s="38">
        <v>327007361606</v>
      </c>
      <c r="P8" s="241"/>
      <c r="Q8" s="38">
        <v>117797200424</v>
      </c>
      <c r="R8" s="28"/>
      <c r="S8" s="28"/>
      <c r="U8" s="28"/>
      <c r="V8" s="28"/>
    </row>
    <row r="9" spans="1:26" ht="21" customHeight="1" x14ac:dyDescent="0.55000000000000004">
      <c r="A9" s="2" t="s">
        <v>132</v>
      </c>
      <c r="B9" s="11"/>
      <c r="C9" s="38">
        <v>0</v>
      </c>
      <c r="D9" s="241"/>
      <c r="E9" s="38">
        <v>0</v>
      </c>
      <c r="F9" s="241"/>
      <c r="G9" s="38">
        <v>0</v>
      </c>
      <c r="H9" s="241"/>
      <c r="I9" s="38">
        <v>0</v>
      </c>
      <c r="J9" s="226"/>
      <c r="K9" s="38">
        <v>66700000</v>
      </c>
      <c r="L9" s="226"/>
      <c r="M9" s="38">
        <v>1084344964288</v>
      </c>
      <c r="N9" s="226"/>
      <c r="O9" s="38">
        <v>1032544370868</v>
      </c>
      <c r="P9" s="226"/>
      <c r="Q9" s="38">
        <v>51800593420</v>
      </c>
      <c r="R9" s="3"/>
      <c r="S9" s="1"/>
      <c r="T9" s="3"/>
      <c r="U9" s="3"/>
      <c r="V9" s="3"/>
      <c r="W9" s="1"/>
      <c r="X9" s="5"/>
      <c r="Y9" s="28"/>
      <c r="Z9" s="28"/>
    </row>
    <row r="10" spans="1:26" ht="21" customHeight="1" x14ac:dyDescent="0.55000000000000004">
      <c r="A10" s="2" t="s">
        <v>129</v>
      </c>
      <c r="B10" s="11"/>
      <c r="C10" s="38">
        <v>0</v>
      </c>
      <c r="D10" s="241"/>
      <c r="E10" s="38">
        <v>0</v>
      </c>
      <c r="F10" s="241"/>
      <c r="G10" s="38">
        <v>0</v>
      </c>
      <c r="H10" s="241"/>
      <c r="I10" s="38">
        <v>0</v>
      </c>
      <c r="J10" s="226"/>
      <c r="K10" s="38">
        <v>37500000</v>
      </c>
      <c r="L10" s="226"/>
      <c r="M10" s="38">
        <v>2066501557607</v>
      </c>
      <c r="N10" s="226"/>
      <c r="O10" s="38">
        <v>2019317082924</v>
      </c>
      <c r="P10" s="226"/>
      <c r="Q10" s="38">
        <v>47184474683</v>
      </c>
      <c r="R10" s="3"/>
      <c r="S10" s="3"/>
      <c r="T10" s="3"/>
      <c r="U10" s="3"/>
      <c r="V10" s="3"/>
      <c r="W10" s="1"/>
      <c r="X10" s="5"/>
      <c r="Y10" s="28"/>
      <c r="Z10" s="28"/>
    </row>
    <row r="11" spans="1:26" ht="21" customHeight="1" x14ac:dyDescent="0.55000000000000004">
      <c r="A11" s="2" t="s">
        <v>144</v>
      </c>
      <c r="B11" s="11"/>
      <c r="C11" s="38">
        <v>0</v>
      </c>
      <c r="D11" s="241"/>
      <c r="E11" s="38">
        <v>0</v>
      </c>
      <c r="F11" s="241"/>
      <c r="G11" s="38">
        <v>0</v>
      </c>
      <c r="H11" s="241"/>
      <c r="I11" s="38">
        <v>0</v>
      </c>
      <c r="J11" s="226"/>
      <c r="K11" s="38">
        <v>98000000</v>
      </c>
      <c r="L11" s="226"/>
      <c r="M11" s="38">
        <v>1452092594490</v>
      </c>
      <c r="N11" s="226"/>
      <c r="O11" s="38">
        <v>1402173393612</v>
      </c>
      <c r="P11" s="226"/>
      <c r="Q11" s="38">
        <v>49919200878</v>
      </c>
      <c r="R11" s="3"/>
      <c r="S11" s="1"/>
      <c r="T11" s="3"/>
      <c r="V11" s="3"/>
      <c r="W11" s="1"/>
      <c r="X11" s="5"/>
      <c r="Y11" s="28"/>
      <c r="Z11" s="28"/>
    </row>
    <row r="12" spans="1:26" ht="21" customHeight="1" x14ac:dyDescent="0.55000000000000004">
      <c r="A12" s="2" t="s">
        <v>255</v>
      </c>
      <c r="B12" s="11"/>
      <c r="C12" s="38">
        <v>0</v>
      </c>
      <c r="D12" s="241"/>
      <c r="E12" s="38">
        <v>0</v>
      </c>
      <c r="F12" s="241"/>
      <c r="G12" s="38">
        <v>0</v>
      </c>
      <c r="H12" s="241"/>
      <c r="I12" s="38">
        <v>0</v>
      </c>
      <c r="J12" s="226"/>
      <c r="K12" s="38">
        <v>1731971</v>
      </c>
      <c r="L12" s="226"/>
      <c r="M12" s="38">
        <v>49739774807</v>
      </c>
      <c r="N12" s="226"/>
      <c r="O12" s="38">
        <v>48265660614</v>
      </c>
      <c r="P12" s="226"/>
      <c r="Q12" s="38">
        <v>1474114193</v>
      </c>
      <c r="R12" s="3"/>
      <c r="S12" s="1"/>
      <c r="T12" s="3"/>
      <c r="U12" s="1"/>
      <c r="V12" s="3"/>
      <c r="W12" s="1"/>
      <c r="X12" s="5"/>
      <c r="Y12" s="28"/>
      <c r="Z12" s="28"/>
    </row>
    <row r="13" spans="1:26" ht="21" customHeight="1" x14ac:dyDescent="0.55000000000000004">
      <c r="A13" s="2" t="s">
        <v>140</v>
      </c>
      <c r="B13" s="11"/>
      <c r="C13" s="38">
        <v>0</v>
      </c>
      <c r="D13" s="241"/>
      <c r="E13" s="38">
        <v>0</v>
      </c>
      <c r="F13" s="241"/>
      <c r="G13" s="38">
        <v>0</v>
      </c>
      <c r="H13" s="241"/>
      <c r="I13" s="38">
        <v>0</v>
      </c>
      <c r="J13" s="226"/>
      <c r="K13" s="38">
        <v>242000000</v>
      </c>
      <c r="L13" s="226"/>
      <c r="M13" s="38">
        <v>6399001263132</v>
      </c>
      <c r="N13" s="226"/>
      <c r="O13" s="38">
        <v>6019735469802</v>
      </c>
      <c r="P13" s="226"/>
      <c r="Q13" s="38">
        <v>379265793330</v>
      </c>
      <c r="R13" s="3"/>
      <c r="S13" s="1"/>
      <c r="T13" s="3"/>
      <c r="U13" s="1"/>
      <c r="V13" s="3"/>
      <c r="W13" s="1"/>
      <c r="X13" s="5"/>
      <c r="Y13" s="28"/>
      <c r="Z13" s="28"/>
    </row>
    <row r="14" spans="1:26" s="29" customFormat="1" ht="21" customHeight="1" x14ac:dyDescent="0.55000000000000004">
      <c r="A14" s="2" t="s">
        <v>126</v>
      </c>
      <c r="B14" s="11"/>
      <c r="C14" s="38">
        <v>0</v>
      </c>
      <c r="D14" s="241"/>
      <c r="E14" s="38">
        <v>0</v>
      </c>
      <c r="F14" s="241"/>
      <c r="G14" s="38">
        <v>0</v>
      </c>
      <c r="H14" s="241"/>
      <c r="I14" s="38">
        <v>0</v>
      </c>
      <c r="J14" s="226"/>
      <c r="K14" s="38">
        <v>39497971</v>
      </c>
      <c r="L14" s="226"/>
      <c r="M14" s="38">
        <v>1108003840170</v>
      </c>
      <c r="N14" s="226"/>
      <c r="O14" s="38">
        <v>1057597791300</v>
      </c>
      <c r="P14" s="226"/>
      <c r="Q14" s="38">
        <v>50406048870</v>
      </c>
      <c r="R14" s="3"/>
      <c r="S14" s="3"/>
      <c r="T14" s="3"/>
      <c r="U14" s="3"/>
      <c r="V14" s="3"/>
      <c r="W14" s="3"/>
      <c r="X14" s="5"/>
      <c r="Y14" s="28"/>
      <c r="Z14" s="28"/>
    </row>
    <row r="15" spans="1:26" ht="21" customHeight="1" x14ac:dyDescent="0.55000000000000004">
      <c r="A15" s="2" t="s">
        <v>134</v>
      </c>
      <c r="B15" s="11"/>
      <c r="C15" s="38">
        <v>0</v>
      </c>
      <c r="D15" s="241"/>
      <c r="E15" s="38">
        <v>0</v>
      </c>
      <c r="F15" s="241"/>
      <c r="G15" s="38">
        <v>0</v>
      </c>
      <c r="H15" s="241"/>
      <c r="I15" s="38">
        <v>0</v>
      </c>
      <c r="J15" s="226"/>
      <c r="K15" s="38">
        <v>373800000</v>
      </c>
      <c r="L15" s="226"/>
      <c r="M15" s="38">
        <v>4414394040756</v>
      </c>
      <c r="N15" s="226"/>
      <c r="O15" s="38">
        <v>4277432019641</v>
      </c>
      <c r="P15" s="226"/>
      <c r="Q15" s="38">
        <v>136962021115</v>
      </c>
      <c r="R15" s="3"/>
      <c r="S15" s="3"/>
      <c r="T15" s="3"/>
      <c r="U15" s="3"/>
      <c r="V15" s="3"/>
      <c r="W15" s="1"/>
      <c r="X15" s="5"/>
      <c r="Y15" s="28"/>
      <c r="Z15" s="28"/>
    </row>
    <row r="16" spans="1:26" ht="21" customHeight="1" x14ac:dyDescent="0.55000000000000004">
      <c r="A16" s="2" t="s">
        <v>164</v>
      </c>
      <c r="B16" s="11"/>
      <c r="C16" s="38" t="s">
        <v>277</v>
      </c>
      <c r="D16" s="241"/>
      <c r="E16" s="38" t="s">
        <v>277</v>
      </c>
      <c r="F16" s="241"/>
      <c r="G16" s="38" t="s">
        <v>277</v>
      </c>
      <c r="H16" s="241"/>
      <c r="I16" s="38" t="s">
        <v>277</v>
      </c>
      <c r="J16" s="226"/>
      <c r="K16" s="38">
        <v>172274</v>
      </c>
      <c r="L16" s="226"/>
      <c r="M16" s="38">
        <v>9338570020</v>
      </c>
      <c r="N16" s="226"/>
      <c r="O16" s="38">
        <v>8985255613</v>
      </c>
      <c r="P16" s="226"/>
      <c r="Q16" s="38">
        <v>353314407</v>
      </c>
      <c r="R16" s="3"/>
      <c r="S16" s="1"/>
      <c r="T16" s="3"/>
      <c r="U16" s="1"/>
      <c r="V16" s="3"/>
      <c r="W16" s="1"/>
      <c r="X16" s="5"/>
      <c r="Y16" s="28"/>
      <c r="Z16" s="28"/>
    </row>
    <row r="17" spans="1:26" ht="21" customHeight="1" x14ac:dyDescent="0.55000000000000004">
      <c r="A17" s="2" t="s">
        <v>142</v>
      </c>
      <c r="B17" s="11"/>
      <c r="C17" s="38">
        <v>0</v>
      </c>
      <c r="D17" s="241"/>
      <c r="E17" s="38">
        <v>0</v>
      </c>
      <c r="F17" s="241"/>
      <c r="G17" s="38">
        <v>0</v>
      </c>
      <c r="H17" s="241"/>
      <c r="I17" s="38">
        <v>0</v>
      </c>
      <c r="J17" s="226"/>
      <c r="K17" s="38">
        <v>829107020</v>
      </c>
      <c r="L17" s="226"/>
      <c r="M17" s="38">
        <v>3376502800991</v>
      </c>
      <c r="N17" s="226"/>
      <c r="O17" s="38">
        <v>3132484125092</v>
      </c>
      <c r="P17" s="226"/>
      <c r="Q17" s="38">
        <v>244018675899</v>
      </c>
      <c r="R17" s="3"/>
      <c r="S17" s="1"/>
      <c r="T17" s="3"/>
      <c r="U17" s="3"/>
      <c r="V17" s="3"/>
      <c r="W17" s="1"/>
      <c r="X17" s="5"/>
      <c r="Y17" s="28"/>
      <c r="Z17" s="28"/>
    </row>
    <row r="18" spans="1:26" ht="21" customHeight="1" x14ac:dyDescent="0.55000000000000004">
      <c r="A18" s="2" t="s">
        <v>123</v>
      </c>
      <c r="B18" s="11"/>
      <c r="C18" s="38">
        <v>0</v>
      </c>
      <c r="D18" s="241"/>
      <c r="E18" s="38">
        <v>0</v>
      </c>
      <c r="F18" s="241"/>
      <c r="G18" s="38">
        <v>0</v>
      </c>
      <c r="H18" s="241"/>
      <c r="I18" s="38">
        <v>0</v>
      </c>
      <c r="J18" s="226"/>
      <c r="K18" s="38">
        <v>73580414</v>
      </c>
      <c r="L18" s="226"/>
      <c r="M18" s="38">
        <v>473354721419</v>
      </c>
      <c r="N18" s="226"/>
      <c r="O18" s="38">
        <v>453702479638</v>
      </c>
      <c r="P18" s="226"/>
      <c r="Q18" s="38">
        <v>19652241781</v>
      </c>
      <c r="R18" s="3"/>
      <c r="S18" s="1"/>
      <c r="T18" s="3"/>
      <c r="U18" s="3"/>
      <c r="V18" s="3"/>
      <c r="W18" s="1"/>
      <c r="X18" s="5"/>
      <c r="Y18" s="28"/>
      <c r="Z18" s="28"/>
    </row>
    <row r="19" spans="1:26" ht="21" customHeight="1" x14ac:dyDescent="0.55000000000000004">
      <c r="A19" s="2" t="s">
        <v>127</v>
      </c>
      <c r="B19" s="11"/>
      <c r="C19" s="38">
        <v>0</v>
      </c>
      <c r="D19" s="241"/>
      <c r="E19" s="38">
        <v>0</v>
      </c>
      <c r="F19" s="241"/>
      <c r="G19" s="38">
        <v>0</v>
      </c>
      <c r="H19" s="241"/>
      <c r="I19" s="38">
        <v>0</v>
      </c>
      <c r="J19" s="226"/>
      <c r="K19" s="38">
        <v>27745255</v>
      </c>
      <c r="L19" s="226"/>
      <c r="M19" s="38">
        <v>1121433528723</v>
      </c>
      <c r="N19" s="226"/>
      <c r="O19" s="38">
        <v>1065846592067</v>
      </c>
      <c r="P19" s="226"/>
      <c r="Q19" s="38">
        <v>55586936656</v>
      </c>
      <c r="R19" s="3"/>
      <c r="S19" s="3"/>
      <c r="T19" s="3"/>
      <c r="U19" s="1"/>
      <c r="V19" s="3"/>
      <c r="W19" s="1"/>
      <c r="X19" s="5"/>
      <c r="Y19" s="28"/>
      <c r="Z19" s="28"/>
    </row>
    <row r="20" spans="1:26" s="42" customFormat="1" ht="21" customHeight="1" x14ac:dyDescent="0.55000000000000004">
      <c r="A20" s="2" t="s">
        <v>139</v>
      </c>
      <c r="B20" s="11"/>
      <c r="C20" s="38">
        <v>0</v>
      </c>
      <c r="D20" s="241"/>
      <c r="E20" s="38">
        <v>0</v>
      </c>
      <c r="F20" s="241"/>
      <c r="G20" s="38">
        <v>0</v>
      </c>
      <c r="H20" s="241"/>
      <c r="I20" s="38">
        <v>0</v>
      </c>
      <c r="J20" s="226"/>
      <c r="K20" s="38">
        <v>752576919</v>
      </c>
      <c r="L20" s="226"/>
      <c r="M20" s="38">
        <v>8292381275349</v>
      </c>
      <c r="N20" s="226"/>
      <c r="O20" s="38">
        <v>7897974392505</v>
      </c>
      <c r="P20" s="226"/>
      <c r="Q20" s="38">
        <v>394406882844</v>
      </c>
      <c r="R20" s="3"/>
      <c r="S20" s="1"/>
      <c r="T20" s="3"/>
      <c r="U20" s="1"/>
      <c r="V20" s="3"/>
      <c r="W20" s="1"/>
      <c r="X20" s="5"/>
      <c r="Y20" s="28"/>
      <c r="Z20" s="28"/>
    </row>
    <row r="21" spans="1:26" ht="21" customHeight="1" x14ac:dyDescent="0.55000000000000004">
      <c r="A21" s="2" t="s">
        <v>304</v>
      </c>
      <c r="B21" s="11"/>
      <c r="C21" s="38">
        <v>0</v>
      </c>
      <c r="D21" s="241"/>
      <c r="E21" s="38">
        <v>0</v>
      </c>
      <c r="F21" s="241"/>
      <c r="G21" s="38">
        <v>0</v>
      </c>
      <c r="H21" s="241"/>
      <c r="I21" s="38">
        <v>0</v>
      </c>
      <c r="J21" s="226"/>
      <c r="K21" s="38">
        <v>9400000</v>
      </c>
      <c r="L21" s="226"/>
      <c r="M21" s="38">
        <v>134067869192</v>
      </c>
      <c r="N21" s="226"/>
      <c r="O21" s="38">
        <v>126774697590</v>
      </c>
      <c r="P21" s="226"/>
      <c r="Q21" s="38">
        <v>7293171602</v>
      </c>
      <c r="R21" s="3"/>
      <c r="S21" s="1"/>
      <c r="T21" s="3"/>
      <c r="U21" s="1"/>
      <c r="V21" s="3"/>
      <c r="W21" s="1"/>
      <c r="X21" s="5"/>
      <c r="Y21" s="28"/>
      <c r="Z21" s="28"/>
    </row>
    <row r="22" spans="1:26" ht="21" customHeight="1" x14ac:dyDescent="0.55000000000000004">
      <c r="A22" s="2" t="s">
        <v>239</v>
      </c>
      <c r="B22" s="11"/>
      <c r="C22" s="38">
        <v>0</v>
      </c>
      <c r="D22" s="241"/>
      <c r="E22" s="38">
        <v>0</v>
      </c>
      <c r="F22" s="241"/>
      <c r="G22" s="38">
        <v>0</v>
      </c>
      <c r="H22" s="241"/>
      <c r="I22" s="38">
        <v>0</v>
      </c>
      <c r="J22" s="226"/>
      <c r="K22" s="38">
        <v>3171552</v>
      </c>
      <c r="L22" s="226"/>
      <c r="M22" s="38">
        <v>23264167349</v>
      </c>
      <c r="N22" s="226"/>
      <c r="O22" s="38">
        <v>22650218882</v>
      </c>
      <c r="P22" s="226"/>
      <c r="Q22" s="38">
        <v>613948467</v>
      </c>
      <c r="R22" s="3"/>
      <c r="S22" s="1"/>
      <c r="T22" s="3"/>
      <c r="U22" s="1"/>
      <c r="V22" s="3"/>
      <c r="W22" s="1"/>
      <c r="X22" s="5"/>
      <c r="Y22" s="28"/>
      <c r="Z22" s="28"/>
    </row>
    <row r="23" spans="1:26" ht="21" customHeight="1" x14ac:dyDescent="0.55000000000000004">
      <c r="A23" s="2" t="s">
        <v>242</v>
      </c>
      <c r="B23" s="11"/>
      <c r="C23" s="38">
        <v>0</v>
      </c>
      <c r="D23" s="241"/>
      <c r="E23" s="38">
        <v>0</v>
      </c>
      <c r="F23" s="241"/>
      <c r="G23" s="38">
        <v>0</v>
      </c>
      <c r="H23" s="241"/>
      <c r="I23" s="38">
        <v>0</v>
      </c>
      <c r="J23" s="226"/>
      <c r="K23" s="38">
        <v>33000000</v>
      </c>
      <c r="L23" s="226"/>
      <c r="M23" s="38">
        <v>15783816554</v>
      </c>
      <c r="N23" s="226"/>
      <c r="O23" s="38">
        <v>15807618321</v>
      </c>
      <c r="P23" s="226"/>
      <c r="Q23" s="38">
        <v>-23801767</v>
      </c>
      <c r="R23" s="3"/>
      <c r="S23" s="3"/>
      <c r="T23" s="3"/>
      <c r="U23" s="1"/>
      <c r="V23" s="3"/>
      <c r="W23" s="1"/>
      <c r="X23" s="5"/>
      <c r="Y23" s="28"/>
      <c r="Z23" s="28"/>
    </row>
    <row r="24" spans="1:26" ht="21" customHeight="1" x14ac:dyDescent="0.55000000000000004">
      <c r="A24" s="2" t="s">
        <v>122</v>
      </c>
      <c r="B24" s="11"/>
      <c r="C24" s="38">
        <v>0</v>
      </c>
      <c r="D24" s="241"/>
      <c r="E24" s="38">
        <v>0</v>
      </c>
      <c r="F24" s="241"/>
      <c r="G24" s="38">
        <v>0</v>
      </c>
      <c r="H24" s="241"/>
      <c r="I24" s="38">
        <v>0</v>
      </c>
      <c r="J24" s="226"/>
      <c r="K24" s="38">
        <v>20000000</v>
      </c>
      <c r="L24" s="226"/>
      <c r="M24" s="38">
        <v>383016801146</v>
      </c>
      <c r="N24" s="226"/>
      <c r="O24" s="38">
        <v>360710771002</v>
      </c>
      <c r="P24" s="226"/>
      <c r="Q24" s="38">
        <v>22306030144</v>
      </c>
      <c r="R24" s="3"/>
      <c r="S24" s="3"/>
      <c r="T24" s="3"/>
      <c r="U24" s="1"/>
      <c r="V24" s="3"/>
      <c r="W24" s="1"/>
      <c r="X24" s="5"/>
      <c r="Y24" s="28"/>
      <c r="Z24" s="28"/>
    </row>
    <row r="25" spans="1:26" ht="21" customHeight="1" x14ac:dyDescent="0.55000000000000004">
      <c r="A25" s="2" t="s">
        <v>159</v>
      </c>
      <c r="B25" s="11"/>
      <c r="C25" s="38">
        <v>0</v>
      </c>
      <c r="D25" s="241"/>
      <c r="E25" s="38">
        <v>0</v>
      </c>
      <c r="F25" s="241"/>
      <c r="G25" s="38">
        <v>0</v>
      </c>
      <c r="H25" s="241"/>
      <c r="I25" s="38">
        <v>0</v>
      </c>
      <c r="J25" s="226"/>
      <c r="K25" s="38">
        <v>3320000</v>
      </c>
      <c r="L25" s="226"/>
      <c r="M25" s="38">
        <v>35609265900</v>
      </c>
      <c r="N25" s="226"/>
      <c r="O25" s="38">
        <v>35470808827</v>
      </c>
      <c r="P25" s="226"/>
      <c r="Q25" s="38">
        <v>138457073</v>
      </c>
      <c r="R25" s="3"/>
      <c r="S25" s="3"/>
      <c r="T25" s="3"/>
      <c r="U25" s="1"/>
      <c r="V25" s="3"/>
      <c r="W25" s="1"/>
      <c r="X25" s="5"/>
      <c r="Y25" s="28"/>
      <c r="Z25" s="28"/>
    </row>
    <row r="26" spans="1:26" ht="21" customHeight="1" x14ac:dyDescent="0.55000000000000004">
      <c r="A26" s="2" t="s">
        <v>130</v>
      </c>
      <c r="B26" s="11"/>
      <c r="C26" s="38">
        <v>0</v>
      </c>
      <c r="D26" s="241"/>
      <c r="E26" s="38">
        <v>0</v>
      </c>
      <c r="F26" s="241"/>
      <c r="G26" s="38">
        <v>0</v>
      </c>
      <c r="H26" s="241"/>
      <c r="I26" s="38">
        <v>0</v>
      </c>
      <c r="J26" s="226"/>
      <c r="K26" s="38">
        <v>62000000</v>
      </c>
      <c r="L26" s="226"/>
      <c r="M26" s="38">
        <v>894402697751</v>
      </c>
      <c r="N26" s="226"/>
      <c r="O26" s="38">
        <v>844387409179</v>
      </c>
      <c r="P26" s="226"/>
      <c r="Q26" s="38">
        <v>50015288572</v>
      </c>
      <c r="R26" s="3"/>
      <c r="T26" s="3"/>
      <c r="U26" s="1"/>
      <c r="V26" s="3"/>
      <c r="W26" s="1"/>
      <c r="X26" s="5"/>
      <c r="Y26" s="28"/>
      <c r="Z26" s="28"/>
    </row>
    <row r="27" spans="1:26" ht="21" customHeight="1" x14ac:dyDescent="0.55000000000000004">
      <c r="A27" s="2" t="s">
        <v>165</v>
      </c>
      <c r="B27" s="11"/>
      <c r="C27" s="38">
        <v>0</v>
      </c>
      <c r="D27" s="241"/>
      <c r="E27" s="38">
        <v>0</v>
      </c>
      <c r="F27" s="241"/>
      <c r="G27" s="38">
        <v>0</v>
      </c>
      <c r="H27" s="241"/>
      <c r="I27" s="38">
        <v>0</v>
      </c>
      <c r="J27" s="226"/>
      <c r="K27" s="38">
        <v>87971</v>
      </c>
      <c r="L27" s="226"/>
      <c r="M27" s="38">
        <v>1193366219</v>
      </c>
      <c r="N27" s="226"/>
      <c r="O27" s="38">
        <v>1158175785</v>
      </c>
      <c r="P27" s="226"/>
      <c r="Q27" s="38">
        <v>35190434</v>
      </c>
      <c r="R27" s="3"/>
      <c r="S27" s="1"/>
      <c r="T27" s="3"/>
      <c r="U27" s="1"/>
      <c r="V27" s="3"/>
      <c r="W27" s="1"/>
      <c r="X27" s="5"/>
      <c r="Y27" s="28"/>
      <c r="Z27" s="28"/>
    </row>
    <row r="28" spans="1:26" ht="21" customHeight="1" x14ac:dyDescent="0.55000000000000004">
      <c r="A28" s="2" t="s">
        <v>163</v>
      </c>
      <c r="B28" s="11"/>
      <c r="C28" s="38">
        <v>0</v>
      </c>
      <c r="D28" s="241"/>
      <c r="E28" s="38">
        <v>0</v>
      </c>
      <c r="F28" s="241"/>
      <c r="G28" s="38">
        <v>0</v>
      </c>
      <c r="H28" s="241"/>
      <c r="I28" s="38">
        <v>0</v>
      </c>
      <c r="J28" s="226"/>
      <c r="K28" s="38">
        <v>5982206</v>
      </c>
      <c r="L28" s="226"/>
      <c r="M28" s="38">
        <v>86499792051</v>
      </c>
      <c r="N28" s="226"/>
      <c r="O28" s="38">
        <v>77980696222</v>
      </c>
      <c r="P28" s="226"/>
      <c r="Q28" s="38">
        <v>8519095829</v>
      </c>
      <c r="R28" s="3"/>
      <c r="S28" s="1"/>
      <c r="T28" s="3"/>
      <c r="U28" s="1"/>
      <c r="V28" s="3"/>
      <c r="W28" s="1"/>
      <c r="X28" s="5"/>
      <c r="Y28" s="28"/>
      <c r="Z28" s="28"/>
    </row>
    <row r="29" spans="1:26" ht="21" customHeight="1" x14ac:dyDescent="0.55000000000000004">
      <c r="A29" s="2" t="s">
        <v>131</v>
      </c>
      <c r="B29" s="11"/>
      <c r="C29" s="38">
        <v>0</v>
      </c>
      <c r="D29" s="241"/>
      <c r="E29" s="38">
        <v>0</v>
      </c>
      <c r="F29" s="241"/>
      <c r="G29" s="38">
        <v>0</v>
      </c>
      <c r="H29" s="241"/>
      <c r="I29" s="38">
        <v>0</v>
      </c>
      <c r="J29" s="226"/>
      <c r="K29" s="38">
        <v>100000000</v>
      </c>
      <c r="L29" s="226"/>
      <c r="M29" s="38">
        <v>574875087837</v>
      </c>
      <c r="N29" s="226"/>
      <c r="O29" s="38">
        <v>541512428405</v>
      </c>
      <c r="P29" s="226"/>
      <c r="Q29" s="38">
        <v>33362659432</v>
      </c>
      <c r="R29" s="3"/>
      <c r="S29" s="1"/>
      <c r="T29" s="3"/>
      <c r="U29" s="1"/>
      <c r="V29" s="3"/>
      <c r="W29" s="1"/>
      <c r="X29" s="5"/>
      <c r="Y29" s="28"/>
      <c r="Z29" s="28"/>
    </row>
    <row r="30" spans="1:26" ht="21" customHeight="1" x14ac:dyDescent="0.55000000000000004">
      <c r="A30" s="2" t="s">
        <v>243</v>
      </c>
      <c r="B30" s="11"/>
      <c r="C30" s="38">
        <v>0</v>
      </c>
      <c r="D30" s="241"/>
      <c r="E30" s="38">
        <v>0</v>
      </c>
      <c r="F30" s="241"/>
      <c r="G30" s="38">
        <v>0</v>
      </c>
      <c r="H30" s="241"/>
      <c r="I30" s="38">
        <v>0</v>
      </c>
      <c r="J30" s="226"/>
      <c r="K30" s="38">
        <v>14000000</v>
      </c>
      <c r="L30" s="226"/>
      <c r="M30" s="38">
        <v>94416611467</v>
      </c>
      <c r="N30" s="226"/>
      <c r="O30" s="38">
        <v>90253783426</v>
      </c>
      <c r="P30" s="226"/>
      <c r="Q30" s="38">
        <v>4162828041</v>
      </c>
      <c r="R30" s="3"/>
      <c r="S30" s="1"/>
      <c r="T30" s="3"/>
      <c r="U30" s="1"/>
      <c r="V30" s="3"/>
      <c r="W30" s="1"/>
      <c r="X30" s="5"/>
      <c r="Y30" s="28"/>
      <c r="Z30" s="28"/>
    </row>
    <row r="31" spans="1:26" ht="21" customHeight="1" x14ac:dyDescent="0.55000000000000004">
      <c r="A31" s="2" t="s">
        <v>135</v>
      </c>
      <c r="B31" s="11"/>
      <c r="C31" s="38">
        <v>0</v>
      </c>
      <c r="D31" s="241"/>
      <c r="E31" s="38">
        <v>0</v>
      </c>
      <c r="F31" s="241"/>
      <c r="G31" s="38">
        <v>0</v>
      </c>
      <c r="H31" s="241"/>
      <c r="I31" s="38">
        <v>0</v>
      </c>
      <c r="J31" s="226"/>
      <c r="K31" s="38">
        <v>20000000</v>
      </c>
      <c r="L31" s="226"/>
      <c r="M31" s="38">
        <v>366130574349</v>
      </c>
      <c r="N31" s="226"/>
      <c r="O31" s="38">
        <v>345059622803</v>
      </c>
      <c r="P31" s="226"/>
      <c r="Q31" s="38">
        <v>21070951546</v>
      </c>
      <c r="R31" s="3"/>
      <c r="S31" s="1"/>
      <c r="T31" s="3"/>
      <c r="U31" s="1"/>
      <c r="V31" s="3"/>
      <c r="W31" s="1"/>
      <c r="X31" s="5"/>
      <c r="Y31" s="28"/>
      <c r="Z31" s="28"/>
    </row>
    <row r="32" spans="1:26" ht="21" customHeight="1" x14ac:dyDescent="0.55000000000000004">
      <c r="A32" s="2" t="s">
        <v>15</v>
      </c>
      <c r="B32" s="11"/>
      <c r="C32" s="38">
        <v>0</v>
      </c>
      <c r="D32" s="241"/>
      <c r="E32" s="38">
        <v>0</v>
      </c>
      <c r="F32" s="241"/>
      <c r="G32" s="38">
        <v>0</v>
      </c>
      <c r="H32" s="241"/>
      <c r="I32" s="38">
        <v>0</v>
      </c>
      <c r="J32" s="226"/>
      <c r="K32" s="38">
        <v>70000000</v>
      </c>
      <c r="L32" s="226"/>
      <c r="M32" s="38">
        <v>630391639763</v>
      </c>
      <c r="N32" s="226"/>
      <c r="O32" s="38">
        <v>591992143193</v>
      </c>
      <c r="P32" s="226"/>
      <c r="Q32" s="38">
        <v>38399496570</v>
      </c>
      <c r="R32" s="3"/>
      <c r="S32" s="1"/>
      <c r="T32" s="3"/>
      <c r="U32" s="1"/>
      <c r="V32" s="3"/>
      <c r="W32" s="1"/>
      <c r="X32" s="5"/>
      <c r="Y32" s="28"/>
      <c r="Z32" s="28"/>
    </row>
    <row r="33" spans="1:26" s="27" customFormat="1" ht="21" customHeight="1" x14ac:dyDescent="0.55000000000000004">
      <c r="A33" s="2" t="s">
        <v>245</v>
      </c>
      <c r="B33" s="11"/>
      <c r="C33" s="38">
        <v>0</v>
      </c>
      <c r="D33" s="241"/>
      <c r="E33" s="38">
        <v>0</v>
      </c>
      <c r="F33" s="241"/>
      <c r="G33" s="38">
        <v>0</v>
      </c>
      <c r="H33" s="241"/>
      <c r="I33" s="38">
        <v>0</v>
      </c>
      <c r="J33" s="226"/>
      <c r="K33" s="38">
        <v>3000000</v>
      </c>
      <c r="L33" s="226"/>
      <c r="M33" s="38">
        <v>7260121579</v>
      </c>
      <c r="N33" s="226"/>
      <c r="O33" s="38">
        <v>7049817883</v>
      </c>
      <c r="P33" s="226"/>
      <c r="Q33" s="38">
        <v>210303696</v>
      </c>
      <c r="R33" s="3"/>
      <c r="S33" s="1"/>
      <c r="T33" s="3"/>
      <c r="U33" s="1"/>
      <c r="V33" s="3"/>
      <c r="W33" s="1"/>
      <c r="X33" s="5"/>
      <c r="Y33" s="28"/>
      <c r="Z33" s="28"/>
    </row>
    <row r="34" spans="1:26" s="27" customFormat="1" ht="21" customHeight="1" x14ac:dyDescent="0.55000000000000004">
      <c r="A34" s="62" t="s">
        <v>88</v>
      </c>
      <c r="B34" s="11"/>
      <c r="C34" s="241"/>
      <c r="D34" s="241"/>
      <c r="E34" s="243"/>
      <c r="F34" s="243"/>
      <c r="G34" s="243"/>
      <c r="H34" s="243"/>
      <c r="I34" s="243"/>
      <c r="J34" s="243"/>
      <c r="K34" s="243"/>
      <c r="L34" s="243">
        <f t="shared" ref="L34:P34" si="0">SUM(L7:L33)</f>
        <v>0</v>
      </c>
      <c r="M34" s="243">
        <f t="shared" si="0"/>
        <v>33561405588469</v>
      </c>
      <c r="N34" s="243">
        <f t="shared" si="0"/>
        <v>0</v>
      </c>
      <c r="O34" s="243">
        <f t="shared" si="0"/>
        <v>31826619127506</v>
      </c>
      <c r="P34" s="243">
        <f t="shared" si="0"/>
        <v>0</v>
      </c>
      <c r="Q34" s="243">
        <f>SUM(Q7:Q33)</f>
        <v>1734786460963</v>
      </c>
      <c r="R34" s="3"/>
      <c r="S34" s="1"/>
      <c r="T34" s="3"/>
      <c r="U34" s="1"/>
      <c r="V34" s="3"/>
      <c r="W34" s="1"/>
      <c r="X34" s="5"/>
      <c r="Y34" s="28"/>
      <c r="Z34" s="28"/>
    </row>
    <row r="35" spans="1:26" s="27" customFormat="1" ht="21" customHeight="1" x14ac:dyDescent="0.55000000000000004">
      <c r="A35" s="62"/>
      <c r="B35" s="11"/>
      <c r="C35" s="241"/>
      <c r="D35" s="241"/>
      <c r="E35" s="243"/>
      <c r="F35" s="243"/>
      <c r="G35" s="243"/>
      <c r="H35" s="243"/>
      <c r="I35" s="251"/>
      <c r="J35" s="243"/>
      <c r="K35" s="243"/>
      <c r="L35" s="243"/>
      <c r="M35" s="243"/>
      <c r="N35" s="243"/>
      <c r="O35" s="243"/>
      <c r="P35" s="243"/>
      <c r="Q35" s="243"/>
      <c r="R35" s="3"/>
      <c r="S35" s="1"/>
      <c r="T35" s="3"/>
      <c r="U35" s="1"/>
      <c r="V35" s="3"/>
      <c r="W35" s="1"/>
      <c r="X35" s="5"/>
      <c r="Y35" s="28"/>
      <c r="Z35" s="28"/>
    </row>
    <row r="36" spans="1:26" ht="21" customHeight="1" x14ac:dyDescent="0.5">
      <c r="A36" s="307"/>
      <c r="B36" s="307"/>
      <c r="C36" s="307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"/>
      <c r="S36" s="1"/>
      <c r="T36" s="3"/>
      <c r="U36" s="1"/>
      <c r="V36" s="3"/>
      <c r="W36" s="1"/>
      <c r="X36" s="5"/>
      <c r="Y36" s="28"/>
      <c r="Z36" s="28"/>
    </row>
    <row r="37" spans="1:26" ht="21" customHeight="1" x14ac:dyDescent="0.5">
      <c r="A37" s="307"/>
      <c r="B37" s="307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"/>
      <c r="S37" s="1"/>
      <c r="T37" s="3"/>
      <c r="U37" s="1"/>
      <c r="V37" s="3"/>
      <c r="W37" s="1"/>
      <c r="X37" s="5"/>
      <c r="Y37" s="28"/>
      <c r="Z37" s="28"/>
    </row>
    <row r="38" spans="1:26" ht="21" customHeight="1" x14ac:dyDescent="0.5">
      <c r="A38" s="307"/>
      <c r="B38" s="307"/>
      <c r="C38" s="307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"/>
      <c r="S38" s="1"/>
      <c r="T38" s="3"/>
      <c r="U38" s="1"/>
      <c r="V38" s="3"/>
      <c r="W38" s="1"/>
      <c r="X38" s="5"/>
      <c r="Y38" s="28"/>
      <c r="Z38" s="28"/>
    </row>
    <row r="39" spans="1:26" ht="21" customHeight="1" x14ac:dyDescent="0.5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3"/>
      <c r="S39" s="1"/>
      <c r="T39" s="3"/>
      <c r="U39" s="1"/>
      <c r="V39" s="3"/>
      <c r="W39" s="1"/>
      <c r="X39" s="5"/>
      <c r="Y39" s="28"/>
      <c r="Z39" s="28"/>
    </row>
    <row r="40" spans="1:26" ht="21" customHeight="1" x14ac:dyDescent="0.55000000000000004">
      <c r="A40" s="105"/>
      <c r="C40" s="240"/>
      <c r="D40" s="241"/>
      <c r="E40" s="242"/>
      <c r="F40" s="250"/>
      <c r="G40" s="242"/>
      <c r="H40" s="250"/>
      <c r="I40" s="242"/>
      <c r="J40" s="250"/>
      <c r="K40" s="242"/>
      <c r="L40" s="250"/>
      <c r="M40" s="242">
        <f>M34</f>
        <v>33561405588469</v>
      </c>
      <c r="N40" s="242">
        <f t="shared" ref="N40:Q40" si="1">N34</f>
        <v>0</v>
      </c>
      <c r="O40" s="242">
        <f t="shared" si="1"/>
        <v>31826619127506</v>
      </c>
      <c r="P40" s="242">
        <f t="shared" si="1"/>
        <v>0</v>
      </c>
      <c r="Q40" s="242">
        <f t="shared" si="1"/>
        <v>1734786460963</v>
      </c>
      <c r="R40" s="3"/>
      <c r="S40" s="1"/>
      <c r="T40" s="3"/>
      <c r="U40" s="1"/>
      <c r="V40" s="3"/>
      <c r="W40" s="1"/>
      <c r="X40" s="5"/>
      <c r="Y40" s="28"/>
      <c r="Z40" s="28"/>
    </row>
    <row r="41" spans="1:26" ht="21" customHeight="1" x14ac:dyDescent="0.55000000000000004">
      <c r="A41" s="2" t="s">
        <v>246</v>
      </c>
      <c r="B41" s="11"/>
      <c r="C41" s="38">
        <v>0</v>
      </c>
      <c r="D41" s="241"/>
      <c r="E41" s="38">
        <v>0</v>
      </c>
      <c r="F41" s="245"/>
      <c r="G41" s="38">
        <v>0</v>
      </c>
      <c r="H41" s="245"/>
      <c r="I41" s="38">
        <v>0</v>
      </c>
      <c r="J41" s="245"/>
      <c r="K41" s="38">
        <v>16498403</v>
      </c>
      <c r="L41" s="245"/>
      <c r="M41" s="38">
        <v>319202761094</v>
      </c>
      <c r="N41" s="245"/>
      <c r="O41" s="38">
        <v>305580857960</v>
      </c>
      <c r="P41" s="245"/>
      <c r="Q41" s="38">
        <v>13621903134</v>
      </c>
      <c r="R41" s="3"/>
      <c r="S41" s="1"/>
      <c r="T41" s="3"/>
      <c r="U41" s="1"/>
      <c r="V41" s="3"/>
      <c r="W41" s="1"/>
      <c r="X41" s="5"/>
      <c r="Y41" s="28"/>
      <c r="Z41" s="28"/>
    </row>
    <row r="42" spans="1:26" ht="21" customHeight="1" x14ac:dyDescent="0.55000000000000004">
      <c r="A42" s="2" t="s">
        <v>305</v>
      </c>
      <c r="B42" s="11"/>
      <c r="C42" s="38">
        <v>0</v>
      </c>
      <c r="D42" s="241"/>
      <c r="E42" s="38">
        <v>0</v>
      </c>
      <c r="F42" s="241"/>
      <c r="G42" s="38">
        <v>0</v>
      </c>
      <c r="H42" s="241"/>
      <c r="I42" s="38">
        <v>0</v>
      </c>
      <c r="J42" s="226"/>
      <c r="K42" s="38">
        <v>181868</v>
      </c>
      <c r="L42" s="226"/>
      <c r="M42" s="38">
        <v>5663981078</v>
      </c>
      <c r="N42" s="226"/>
      <c r="O42" s="38">
        <v>5395057049</v>
      </c>
      <c r="P42" s="226"/>
      <c r="Q42" s="38">
        <v>268924029</v>
      </c>
      <c r="R42" s="3"/>
      <c r="S42" s="1"/>
      <c r="T42" s="3"/>
      <c r="U42" s="1"/>
      <c r="V42" s="3"/>
      <c r="W42" s="1"/>
      <c r="X42" s="5"/>
      <c r="Y42" s="28"/>
      <c r="Z42" s="28"/>
    </row>
    <row r="43" spans="1:26" ht="20.25" customHeight="1" x14ac:dyDescent="0.55000000000000004">
      <c r="A43" s="2" t="s">
        <v>128</v>
      </c>
      <c r="B43" s="11"/>
      <c r="C43" s="38">
        <v>0</v>
      </c>
      <c r="D43" s="241"/>
      <c r="E43" s="38">
        <v>0</v>
      </c>
      <c r="F43" s="241"/>
      <c r="G43" s="38">
        <v>0</v>
      </c>
      <c r="H43" s="241"/>
      <c r="I43" s="38">
        <v>0</v>
      </c>
      <c r="J43" s="226"/>
      <c r="K43" s="38">
        <v>21000000</v>
      </c>
      <c r="L43" s="226"/>
      <c r="M43" s="38">
        <v>304248950486</v>
      </c>
      <c r="N43" s="226"/>
      <c r="O43" s="38">
        <v>287185301287</v>
      </c>
      <c r="P43" s="226"/>
      <c r="Q43" s="38">
        <v>17063649199</v>
      </c>
      <c r="R43" s="3"/>
      <c r="S43" s="1"/>
      <c r="T43" s="3"/>
      <c r="U43" s="1"/>
      <c r="V43" s="3"/>
      <c r="W43" s="1"/>
      <c r="X43" s="5"/>
      <c r="Y43" s="28"/>
      <c r="Z43" s="28"/>
    </row>
    <row r="44" spans="1:26" ht="21" customHeight="1" x14ac:dyDescent="0.55000000000000004">
      <c r="A44" s="2" t="s">
        <v>14</v>
      </c>
      <c r="B44" s="11"/>
      <c r="C44" s="38">
        <v>0</v>
      </c>
      <c r="D44" s="241"/>
      <c r="E44" s="38">
        <v>0</v>
      </c>
      <c r="F44" s="241"/>
      <c r="G44" s="38">
        <v>0</v>
      </c>
      <c r="H44" s="241"/>
      <c r="I44" s="38">
        <v>0</v>
      </c>
      <c r="J44" s="226"/>
      <c r="K44" s="38">
        <v>20264607</v>
      </c>
      <c r="L44" s="226"/>
      <c r="M44" s="38">
        <v>225908337011</v>
      </c>
      <c r="N44" s="226"/>
      <c r="O44" s="38">
        <v>221926753236</v>
      </c>
      <c r="P44" s="226"/>
      <c r="Q44" s="38">
        <v>3981583775</v>
      </c>
      <c r="R44" s="3"/>
      <c r="S44" s="1"/>
      <c r="T44" s="3"/>
      <c r="U44" s="1"/>
      <c r="V44" s="3"/>
      <c r="W44" s="1"/>
      <c r="X44" s="5"/>
      <c r="Y44" s="28"/>
      <c r="Z44" s="28"/>
    </row>
    <row r="45" spans="1:26" ht="21" customHeight="1" x14ac:dyDescent="0.55000000000000004">
      <c r="A45" s="2" t="s">
        <v>248</v>
      </c>
      <c r="B45" s="11"/>
      <c r="C45" s="38">
        <v>0</v>
      </c>
      <c r="D45" s="241"/>
      <c r="E45" s="38">
        <v>0</v>
      </c>
      <c r="F45" s="241"/>
      <c r="G45" s="38">
        <v>0</v>
      </c>
      <c r="H45" s="241"/>
      <c r="I45" s="38">
        <v>0</v>
      </c>
      <c r="J45" s="226"/>
      <c r="K45" s="38">
        <v>35000000</v>
      </c>
      <c r="L45" s="226"/>
      <c r="M45" s="38">
        <v>133652064787</v>
      </c>
      <c r="N45" s="226"/>
      <c r="O45" s="38">
        <v>127187752313</v>
      </c>
      <c r="P45" s="226"/>
      <c r="Q45" s="38">
        <v>6464312474</v>
      </c>
      <c r="R45" s="48"/>
      <c r="S45" s="1"/>
      <c r="T45" s="3"/>
      <c r="U45" s="1"/>
      <c r="V45" s="3"/>
      <c r="W45" s="1"/>
      <c r="X45" s="5"/>
      <c r="Y45" s="28"/>
      <c r="Z45" s="28"/>
    </row>
    <row r="46" spans="1:26" ht="21" customHeight="1" x14ac:dyDescent="0.55000000000000004">
      <c r="A46" s="2" t="s">
        <v>247</v>
      </c>
      <c r="B46" s="11"/>
      <c r="C46" s="38">
        <v>0</v>
      </c>
      <c r="D46" s="241"/>
      <c r="E46" s="38">
        <v>0</v>
      </c>
      <c r="F46" s="241"/>
      <c r="G46" s="38">
        <v>0</v>
      </c>
      <c r="H46" s="241"/>
      <c r="I46" s="38">
        <v>0</v>
      </c>
      <c r="J46" s="226"/>
      <c r="K46" s="38">
        <v>15000000</v>
      </c>
      <c r="L46" s="226"/>
      <c r="M46" s="38">
        <v>24903966761</v>
      </c>
      <c r="N46" s="226"/>
      <c r="O46" s="38">
        <v>24004189141</v>
      </c>
      <c r="P46" s="226"/>
      <c r="Q46" s="38">
        <v>899777620</v>
      </c>
      <c r="R46" s="48"/>
      <c r="S46" s="1"/>
      <c r="T46" s="3"/>
      <c r="U46" s="1"/>
      <c r="V46" s="3"/>
      <c r="W46" s="1"/>
      <c r="X46" s="5"/>
      <c r="Y46" s="28"/>
      <c r="Z46" s="28"/>
    </row>
    <row r="47" spans="1:26" ht="21" customHeight="1" x14ac:dyDescent="0.55000000000000004">
      <c r="A47" s="2" t="s">
        <v>141</v>
      </c>
      <c r="B47" s="11"/>
      <c r="C47" s="38">
        <v>0</v>
      </c>
      <c r="D47" s="241"/>
      <c r="E47" s="38">
        <v>0</v>
      </c>
      <c r="F47" s="241"/>
      <c r="G47" s="38">
        <v>0</v>
      </c>
      <c r="H47" s="241"/>
      <c r="I47" s="38">
        <v>0</v>
      </c>
      <c r="J47" s="226"/>
      <c r="K47" s="38">
        <v>51300000</v>
      </c>
      <c r="L47" s="226"/>
      <c r="M47" s="38">
        <v>500501909068</v>
      </c>
      <c r="N47" s="226"/>
      <c r="O47" s="38">
        <v>518426280969</v>
      </c>
      <c r="P47" s="226"/>
      <c r="Q47" s="38">
        <v>-17924371901</v>
      </c>
      <c r="R47" s="32"/>
      <c r="T47" s="28"/>
      <c r="X47" s="56"/>
      <c r="Y47" s="28"/>
      <c r="Z47" s="28"/>
    </row>
    <row r="48" spans="1:26" ht="21" customHeight="1" x14ac:dyDescent="0.55000000000000004">
      <c r="A48" s="2" t="s">
        <v>244</v>
      </c>
      <c r="B48" s="11"/>
      <c r="C48" s="38">
        <v>0</v>
      </c>
      <c r="D48" s="241"/>
      <c r="E48" s="38">
        <v>0</v>
      </c>
      <c r="F48" s="241"/>
      <c r="G48" s="38">
        <v>0</v>
      </c>
      <c r="H48" s="241"/>
      <c r="I48" s="38">
        <v>0</v>
      </c>
      <c r="J48" s="226"/>
      <c r="K48" s="38">
        <v>34000000</v>
      </c>
      <c r="L48" s="226"/>
      <c r="M48" s="38">
        <v>20692108530</v>
      </c>
      <c r="N48" s="226"/>
      <c r="O48" s="38">
        <v>21121661578</v>
      </c>
      <c r="P48" s="226"/>
      <c r="Q48" s="38">
        <v>-429553048</v>
      </c>
      <c r="R48" s="28"/>
    </row>
    <row r="49" spans="1:22" ht="21" customHeight="1" x14ac:dyDescent="0.55000000000000004">
      <c r="A49" s="2" t="s">
        <v>124</v>
      </c>
      <c r="B49" s="11"/>
      <c r="C49" s="38">
        <v>0</v>
      </c>
      <c r="D49" s="241"/>
      <c r="E49" s="38">
        <v>0</v>
      </c>
      <c r="F49" s="241"/>
      <c r="G49" s="38">
        <v>0</v>
      </c>
      <c r="H49" s="241"/>
      <c r="I49" s="38">
        <v>0</v>
      </c>
      <c r="J49" s="226"/>
      <c r="K49" s="38">
        <v>414400000</v>
      </c>
      <c r="L49" s="226"/>
      <c r="M49" s="38">
        <v>5929302146106</v>
      </c>
      <c r="N49" s="226"/>
      <c r="O49" s="38">
        <v>5683794233407</v>
      </c>
      <c r="P49" s="226"/>
      <c r="Q49" s="38">
        <v>245507912699</v>
      </c>
      <c r="R49" s="28"/>
      <c r="S49" s="32"/>
    </row>
    <row r="50" spans="1:22" ht="21" customHeight="1" x14ac:dyDescent="0.55000000000000004">
      <c r="A50" s="2" t="s">
        <v>249</v>
      </c>
      <c r="C50" s="38">
        <v>0</v>
      </c>
      <c r="D50" s="241"/>
      <c r="E50" s="38">
        <v>0</v>
      </c>
      <c r="F50" s="241"/>
      <c r="G50" s="38">
        <v>0</v>
      </c>
      <c r="H50" s="241"/>
      <c r="I50" s="38">
        <v>0</v>
      </c>
      <c r="J50" s="241"/>
      <c r="K50" s="38">
        <v>183100</v>
      </c>
      <c r="L50" s="241"/>
      <c r="M50" s="38">
        <v>4473216835</v>
      </c>
      <c r="N50" s="241"/>
      <c r="O50" s="38">
        <v>4254022111</v>
      </c>
      <c r="P50" s="241"/>
      <c r="Q50" s="38">
        <v>219194724</v>
      </c>
      <c r="R50" s="32"/>
      <c r="T50" s="28"/>
    </row>
    <row r="51" spans="1:22" ht="21" customHeight="1" x14ac:dyDescent="0.55000000000000004">
      <c r="A51" s="2" t="s">
        <v>133</v>
      </c>
      <c r="C51" s="38">
        <v>0</v>
      </c>
      <c r="D51" s="241"/>
      <c r="E51" s="38">
        <v>0</v>
      </c>
      <c r="F51" s="241"/>
      <c r="G51" s="38">
        <v>0</v>
      </c>
      <c r="H51" s="241"/>
      <c r="I51" s="38">
        <v>0</v>
      </c>
      <c r="J51" s="241"/>
      <c r="K51" s="38">
        <v>30000000</v>
      </c>
      <c r="L51" s="241"/>
      <c r="M51" s="38">
        <v>211461307468</v>
      </c>
      <c r="N51" s="241"/>
      <c r="O51" s="38">
        <v>199161806609</v>
      </c>
      <c r="P51" s="241"/>
      <c r="Q51" s="38">
        <v>12299500859</v>
      </c>
      <c r="R51" s="32"/>
      <c r="V51" s="28"/>
    </row>
    <row r="52" spans="1:22" ht="21" customHeight="1" x14ac:dyDescent="0.55000000000000004">
      <c r="A52" s="2" t="s">
        <v>136</v>
      </c>
      <c r="C52" s="38">
        <v>0</v>
      </c>
      <c r="D52" s="241"/>
      <c r="E52" s="38">
        <v>0</v>
      </c>
      <c r="F52" s="241"/>
      <c r="G52" s="38">
        <v>0</v>
      </c>
      <c r="H52" s="241"/>
      <c r="I52" s="38">
        <v>0</v>
      </c>
      <c r="J52" s="241"/>
      <c r="K52" s="38">
        <v>18000000</v>
      </c>
      <c r="L52" s="241"/>
      <c r="M52" s="38">
        <v>805496230617</v>
      </c>
      <c r="N52" s="241"/>
      <c r="O52" s="38">
        <v>771915086341</v>
      </c>
      <c r="P52" s="241"/>
      <c r="Q52" s="38">
        <v>33581144276</v>
      </c>
      <c r="S52" s="28"/>
    </row>
    <row r="53" spans="1:22" ht="21" customHeight="1" x14ac:dyDescent="0.55000000000000004">
      <c r="A53" s="2" t="s">
        <v>125</v>
      </c>
      <c r="C53" s="38">
        <v>0</v>
      </c>
      <c r="D53" s="241"/>
      <c r="E53" s="38">
        <v>0</v>
      </c>
      <c r="F53" s="241"/>
      <c r="G53" s="38">
        <v>0</v>
      </c>
      <c r="H53" s="241"/>
      <c r="I53" s="38">
        <v>0</v>
      </c>
      <c r="J53" s="241"/>
      <c r="K53" s="38">
        <v>22600000</v>
      </c>
      <c r="L53" s="241"/>
      <c r="M53" s="38">
        <v>303363722328</v>
      </c>
      <c r="N53" s="241"/>
      <c r="O53" s="38">
        <v>283809264931</v>
      </c>
      <c r="P53" s="241"/>
      <c r="Q53" s="38">
        <v>19554457397</v>
      </c>
      <c r="R53" s="32"/>
    </row>
    <row r="54" spans="1:22" ht="21" customHeight="1" x14ac:dyDescent="0.55000000000000004">
      <c r="A54" s="2" t="s">
        <v>306</v>
      </c>
      <c r="C54" s="38">
        <v>0</v>
      </c>
      <c r="D54" s="241"/>
      <c r="E54" s="38">
        <v>0</v>
      </c>
      <c r="F54" s="241"/>
      <c r="G54" s="38">
        <v>0</v>
      </c>
      <c r="H54" s="241"/>
      <c r="I54" s="38">
        <v>0</v>
      </c>
      <c r="J54" s="241"/>
      <c r="K54" s="38">
        <v>1507236</v>
      </c>
      <c r="L54" s="241"/>
      <c r="M54" s="38">
        <v>14451040346</v>
      </c>
      <c r="N54" s="241"/>
      <c r="O54" s="38">
        <v>13635372932</v>
      </c>
      <c r="P54" s="241"/>
      <c r="Q54" s="38">
        <v>815667414</v>
      </c>
      <c r="R54" s="32"/>
      <c r="T54" s="32"/>
    </row>
    <row r="55" spans="1:22" ht="21" customHeight="1" x14ac:dyDescent="0.55000000000000004">
      <c r="A55" s="2" t="s">
        <v>137</v>
      </c>
      <c r="C55" s="38">
        <v>0</v>
      </c>
      <c r="D55" s="241"/>
      <c r="E55" s="38">
        <v>0</v>
      </c>
      <c r="F55" s="241"/>
      <c r="G55" s="38">
        <v>0</v>
      </c>
      <c r="H55" s="241"/>
      <c r="I55" s="38">
        <v>0</v>
      </c>
      <c r="J55" s="241"/>
      <c r="K55" s="38">
        <v>26400000</v>
      </c>
      <c r="L55" s="241"/>
      <c r="M55" s="38">
        <v>581124179063</v>
      </c>
      <c r="N55" s="241"/>
      <c r="O55" s="38">
        <v>568332008946</v>
      </c>
      <c r="P55" s="241"/>
      <c r="Q55" s="38">
        <v>12792170117</v>
      </c>
      <c r="R55" s="28"/>
    </row>
    <row r="56" spans="1:22" ht="21" customHeight="1" x14ac:dyDescent="0.55000000000000004">
      <c r="A56" s="2" t="s">
        <v>307</v>
      </c>
      <c r="C56" s="38">
        <v>0</v>
      </c>
      <c r="D56" s="241"/>
      <c r="E56" s="38">
        <v>0</v>
      </c>
      <c r="F56" s="241"/>
      <c r="G56" s="38">
        <v>0</v>
      </c>
      <c r="H56" s="241"/>
      <c r="I56" s="38">
        <v>0</v>
      </c>
      <c r="J56" s="241"/>
      <c r="K56" s="38">
        <v>789493</v>
      </c>
      <c r="L56" s="241"/>
      <c r="M56" s="38">
        <v>25348799563</v>
      </c>
      <c r="N56" s="241"/>
      <c r="O56" s="38">
        <v>24176919657</v>
      </c>
      <c r="P56" s="241"/>
      <c r="Q56" s="38">
        <v>1171879906</v>
      </c>
      <c r="R56" s="32"/>
    </row>
    <row r="57" spans="1:22" ht="21" customHeight="1" x14ac:dyDescent="0.55000000000000004">
      <c r="A57" s="2" t="s">
        <v>145</v>
      </c>
      <c r="C57" s="38">
        <v>0</v>
      </c>
      <c r="D57" s="241"/>
      <c r="E57" s="38">
        <v>0</v>
      </c>
      <c r="F57" s="241"/>
      <c r="G57" s="38">
        <v>0</v>
      </c>
      <c r="H57" s="241"/>
      <c r="I57" s="38">
        <v>0</v>
      </c>
      <c r="J57" s="241"/>
      <c r="K57" s="38">
        <v>26470588</v>
      </c>
      <c r="L57" s="241"/>
      <c r="M57" s="38">
        <v>351070591035</v>
      </c>
      <c r="N57" s="241"/>
      <c r="O57" s="38">
        <v>334362673865</v>
      </c>
      <c r="P57" s="241"/>
      <c r="Q57" s="38">
        <v>16707917170</v>
      </c>
    </row>
    <row r="58" spans="1:22" ht="21" customHeight="1" x14ac:dyDescent="0.55000000000000004">
      <c r="A58" s="2" t="s">
        <v>250</v>
      </c>
      <c r="C58" s="38">
        <v>0</v>
      </c>
      <c r="D58" s="241"/>
      <c r="E58" s="38">
        <v>0</v>
      </c>
      <c r="F58" s="241"/>
      <c r="G58" s="38">
        <v>0</v>
      </c>
      <c r="H58" s="241"/>
      <c r="I58" s="38">
        <v>0</v>
      </c>
      <c r="J58" s="241"/>
      <c r="K58" s="38">
        <v>49535365</v>
      </c>
      <c r="L58" s="241"/>
      <c r="M58" s="38">
        <v>202998739645</v>
      </c>
      <c r="N58" s="241"/>
      <c r="O58" s="38">
        <v>192838440565</v>
      </c>
      <c r="P58" s="241"/>
      <c r="Q58" s="38">
        <v>10160299080</v>
      </c>
    </row>
    <row r="59" spans="1:22" ht="21" customHeight="1" x14ac:dyDescent="0.55000000000000004">
      <c r="A59" s="2" t="s">
        <v>308</v>
      </c>
      <c r="C59" s="38">
        <v>0</v>
      </c>
      <c r="D59" s="241"/>
      <c r="E59" s="38">
        <v>0</v>
      </c>
      <c r="F59" s="241"/>
      <c r="G59" s="38">
        <v>0</v>
      </c>
      <c r="H59" s="241"/>
      <c r="I59" s="38">
        <v>0</v>
      </c>
      <c r="J59" s="241"/>
      <c r="K59" s="38">
        <v>2698140</v>
      </c>
      <c r="L59" s="241"/>
      <c r="M59" s="38">
        <v>60127443759</v>
      </c>
      <c r="N59" s="241"/>
      <c r="O59" s="38">
        <v>56946425403</v>
      </c>
      <c r="P59" s="241"/>
      <c r="Q59" s="38">
        <v>3181018356</v>
      </c>
      <c r="T59" s="48"/>
    </row>
    <row r="60" spans="1:22" ht="21" customHeight="1" x14ac:dyDescent="0.55000000000000004">
      <c r="A60" s="2" t="s">
        <v>309</v>
      </c>
      <c r="C60" s="38">
        <v>0</v>
      </c>
      <c r="D60" s="241"/>
      <c r="E60" s="38">
        <v>0</v>
      </c>
      <c r="F60" s="241"/>
      <c r="G60" s="38">
        <v>0</v>
      </c>
      <c r="H60" s="241"/>
      <c r="I60" s="38">
        <v>0</v>
      </c>
      <c r="J60" s="241"/>
      <c r="K60" s="38">
        <v>8376383</v>
      </c>
      <c r="L60" s="241"/>
      <c r="M60" s="38">
        <v>17493657076</v>
      </c>
      <c r="N60" s="241"/>
      <c r="O60" s="38">
        <v>17317819161</v>
      </c>
      <c r="P60" s="241"/>
      <c r="Q60" s="38">
        <v>175837915</v>
      </c>
      <c r="S60" s="32"/>
      <c r="T60" s="48"/>
    </row>
    <row r="61" spans="1:22" ht="21" customHeight="1" x14ac:dyDescent="0.55000000000000004">
      <c r="A61" s="2" t="s">
        <v>310</v>
      </c>
      <c r="C61" s="38">
        <v>0</v>
      </c>
      <c r="D61" s="241"/>
      <c r="E61" s="38">
        <v>0</v>
      </c>
      <c r="F61" s="241"/>
      <c r="G61" s="38">
        <v>0</v>
      </c>
      <c r="H61" s="241"/>
      <c r="I61" s="38">
        <v>0</v>
      </c>
      <c r="J61" s="241"/>
      <c r="K61" s="38">
        <v>16359505</v>
      </c>
      <c r="L61" s="241"/>
      <c r="M61" s="38">
        <v>34751711216</v>
      </c>
      <c r="N61" s="241"/>
      <c r="O61" s="38">
        <v>33822587761</v>
      </c>
      <c r="P61" s="241"/>
      <c r="Q61" s="38">
        <v>929123455</v>
      </c>
      <c r="T61" s="28"/>
    </row>
    <row r="62" spans="1:22" ht="21" customHeight="1" x14ac:dyDescent="0.55000000000000004">
      <c r="A62" s="2" t="s">
        <v>311</v>
      </c>
      <c r="C62" s="38">
        <v>0</v>
      </c>
      <c r="D62" s="241"/>
      <c r="E62" s="38">
        <v>0</v>
      </c>
      <c r="F62" s="241"/>
      <c r="G62" s="38">
        <v>0</v>
      </c>
      <c r="H62" s="241"/>
      <c r="I62" s="38">
        <v>0</v>
      </c>
      <c r="J62" s="241"/>
      <c r="K62" s="38"/>
      <c r="L62" s="241"/>
      <c r="M62" s="38">
        <v>647222355</v>
      </c>
      <c r="N62" s="241"/>
      <c r="O62" s="38"/>
      <c r="P62" s="241"/>
      <c r="Q62" s="38">
        <v>647222355</v>
      </c>
      <c r="R62" s="28"/>
    </row>
    <row r="63" spans="1:22" ht="21" customHeight="1" x14ac:dyDescent="0.55000000000000004">
      <c r="A63" s="2" t="s">
        <v>40</v>
      </c>
      <c r="C63" s="38">
        <v>0</v>
      </c>
      <c r="D63" s="241"/>
      <c r="E63" s="38">
        <v>0</v>
      </c>
      <c r="F63" s="241"/>
      <c r="G63" s="38">
        <v>0</v>
      </c>
      <c r="H63" s="241"/>
      <c r="I63" s="38">
        <v>0</v>
      </c>
      <c r="J63" s="241"/>
      <c r="K63" s="38">
        <v>346711</v>
      </c>
      <c r="L63" s="241"/>
      <c r="M63" s="38">
        <v>327575042461</v>
      </c>
      <c r="N63" s="241"/>
      <c r="O63" s="38">
        <v>309884583829</v>
      </c>
      <c r="P63" s="241"/>
      <c r="Q63" s="38">
        <v>17690458632</v>
      </c>
    </row>
    <row r="64" spans="1:22" ht="20.25" customHeight="1" x14ac:dyDescent="0.55000000000000004">
      <c r="A64" s="2" t="s">
        <v>37</v>
      </c>
      <c r="C64" s="38">
        <v>0</v>
      </c>
      <c r="D64" s="241"/>
      <c r="E64" s="38">
        <v>0</v>
      </c>
      <c r="F64" s="241"/>
      <c r="G64" s="38">
        <v>0</v>
      </c>
      <c r="H64" s="241"/>
      <c r="I64" s="38">
        <v>0</v>
      </c>
      <c r="J64" s="241"/>
      <c r="K64" s="38">
        <v>916929</v>
      </c>
      <c r="L64" s="241"/>
      <c r="M64" s="38">
        <v>885801922660</v>
      </c>
      <c r="N64" s="241"/>
      <c r="O64" s="38">
        <v>807899488938</v>
      </c>
      <c r="P64" s="241"/>
      <c r="Q64" s="38">
        <v>77902433722</v>
      </c>
      <c r="R64" s="28"/>
    </row>
    <row r="65" spans="1:26" ht="20.25" customHeight="1" x14ac:dyDescent="0.55000000000000004">
      <c r="A65" s="2" t="s">
        <v>114</v>
      </c>
      <c r="C65" s="38"/>
      <c r="D65" s="241"/>
      <c r="E65" s="38"/>
      <c r="F65" s="241"/>
      <c r="G65" s="38"/>
      <c r="H65" s="241"/>
      <c r="I65" s="38"/>
      <c r="J65" s="241"/>
      <c r="K65" s="38">
        <v>12646</v>
      </c>
      <c r="L65" s="241"/>
      <c r="M65" s="38">
        <v>9172456894</v>
      </c>
      <c r="N65" s="241"/>
      <c r="O65" s="38">
        <v>9158821746</v>
      </c>
      <c r="P65" s="241"/>
      <c r="Q65" s="38">
        <v>13635148</v>
      </c>
      <c r="R65" s="28"/>
    </row>
    <row r="66" spans="1:26" ht="21" customHeight="1" x14ac:dyDescent="0.55000000000000004">
      <c r="A66" s="2" t="s">
        <v>117</v>
      </c>
      <c r="C66" s="38">
        <v>0</v>
      </c>
      <c r="D66" s="241"/>
      <c r="E66" s="38">
        <v>0</v>
      </c>
      <c r="F66" s="241"/>
      <c r="G66" s="38">
        <v>0</v>
      </c>
      <c r="H66" s="241"/>
      <c r="I66" s="38">
        <v>0</v>
      </c>
      <c r="J66" s="241"/>
      <c r="K66" s="38">
        <v>23500</v>
      </c>
      <c r="L66" s="241"/>
      <c r="M66" s="38">
        <v>17353690210</v>
      </c>
      <c r="N66" s="241"/>
      <c r="O66" s="38">
        <v>17327209155</v>
      </c>
      <c r="P66" s="241"/>
      <c r="Q66" s="38">
        <v>26481055</v>
      </c>
      <c r="S66" s="32"/>
    </row>
    <row r="67" spans="1:26" ht="21" customHeight="1" x14ac:dyDescent="0.55000000000000004">
      <c r="A67" s="2" t="s">
        <v>151</v>
      </c>
      <c r="C67" s="38">
        <v>0</v>
      </c>
      <c r="D67" s="241"/>
      <c r="E67" s="38">
        <v>0</v>
      </c>
      <c r="F67" s="241"/>
      <c r="G67" s="38">
        <v>0</v>
      </c>
      <c r="H67" s="241"/>
      <c r="I67" s="38">
        <v>0</v>
      </c>
      <c r="J67" s="241"/>
      <c r="K67" s="38">
        <v>100000</v>
      </c>
      <c r="L67" s="241"/>
      <c r="M67" s="38">
        <v>100000000000</v>
      </c>
      <c r="N67" s="241"/>
      <c r="O67" s="38">
        <v>99427862500</v>
      </c>
      <c r="P67" s="241"/>
      <c r="Q67" s="38">
        <v>572137500</v>
      </c>
      <c r="S67" s="28"/>
    </row>
    <row r="68" spans="1:26" ht="21" customHeight="1" x14ac:dyDescent="0.55000000000000004">
      <c r="A68" s="2" t="s">
        <v>36</v>
      </c>
      <c r="C68" s="38">
        <v>0</v>
      </c>
      <c r="D68" s="241"/>
      <c r="E68" s="38">
        <v>0</v>
      </c>
      <c r="F68" s="241"/>
      <c r="G68" s="38">
        <v>0</v>
      </c>
      <c r="H68" s="241"/>
      <c r="I68" s="38">
        <v>0</v>
      </c>
      <c r="J68" s="241"/>
      <c r="K68" s="38">
        <v>40000</v>
      </c>
      <c r="L68" s="241"/>
      <c r="M68" s="38">
        <v>39999469381</v>
      </c>
      <c r="N68" s="241"/>
      <c r="O68" s="38">
        <v>39568771827</v>
      </c>
      <c r="P68" s="241"/>
      <c r="Q68" s="38">
        <v>430697554</v>
      </c>
      <c r="S68" s="32"/>
      <c r="T68" s="28"/>
    </row>
    <row r="69" spans="1:26" ht="21" customHeight="1" x14ac:dyDescent="0.55000000000000004">
      <c r="A69" s="2" t="s">
        <v>115</v>
      </c>
      <c r="C69" s="38">
        <v>0</v>
      </c>
      <c r="D69" s="241"/>
      <c r="E69" s="38">
        <v>0</v>
      </c>
      <c r="F69" s="241"/>
      <c r="G69" s="38">
        <v>0</v>
      </c>
      <c r="H69" s="241"/>
      <c r="I69" s="38">
        <v>0</v>
      </c>
      <c r="J69" s="241"/>
      <c r="K69" s="38">
        <v>18000</v>
      </c>
      <c r="L69" s="241"/>
      <c r="M69" s="38">
        <v>13532401063</v>
      </c>
      <c r="N69" s="241"/>
      <c r="O69" s="38">
        <v>13483197589</v>
      </c>
      <c r="P69" s="241"/>
      <c r="Q69" s="38">
        <v>49203474</v>
      </c>
      <c r="S69" s="32"/>
    </row>
    <row r="70" spans="1:26" ht="21" customHeight="1" x14ac:dyDescent="0.55000000000000004">
      <c r="A70" s="2" t="s">
        <v>33</v>
      </c>
      <c r="C70" s="38">
        <v>0</v>
      </c>
      <c r="D70" s="241"/>
      <c r="E70" s="38">
        <v>0</v>
      </c>
      <c r="F70" s="241"/>
      <c r="G70" s="38">
        <v>0</v>
      </c>
      <c r="H70" s="241"/>
      <c r="I70" s="38">
        <v>0</v>
      </c>
      <c r="J70" s="241"/>
      <c r="K70" s="38">
        <v>55000</v>
      </c>
      <c r="L70" s="241"/>
      <c r="M70" s="38">
        <v>40065443953</v>
      </c>
      <c r="N70" s="241"/>
      <c r="O70" s="38">
        <v>40001957526</v>
      </c>
      <c r="P70" s="241"/>
      <c r="Q70" s="38">
        <v>63486427</v>
      </c>
      <c r="S70" s="32"/>
    </row>
    <row r="71" spans="1:26" s="27" customFormat="1" ht="21" customHeight="1" x14ac:dyDescent="0.55000000000000004">
      <c r="A71" s="2" t="s">
        <v>35</v>
      </c>
      <c r="B71" s="26"/>
      <c r="C71" s="38">
        <v>0</v>
      </c>
      <c r="D71" s="241"/>
      <c r="E71" s="38">
        <v>0</v>
      </c>
      <c r="F71" s="241"/>
      <c r="G71" s="38">
        <v>0</v>
      </c>
      <c r="H71" s="241"/>
      <c r="I71" s="38">
        <v>0</v>
      </c>
      <c r="J71" s="241"/>
      <c r="K71" s="38">
        <v>80000</v>
      </c>
      <c r="L71" s="241"/>
      <c r="M71" s="38">
        <v>59630740317</v>
      </c>
      <c r="N71" s="241"/>
      <c r="O71" s="38">
        <v>59474369809</v>
      </c>
      <c r="P71" s="241"/>
      <c r="Q71" s="38">
        <v>156370508</v>
      </c>
      <c r="R71" s="3"/>
      <c r="S71" s="1"/>
      <c r="T71" s="3"/>
      <c r="U71" s="1"/>
      <c r="V71" s="3"/>
      <c r="W71" s="1"/>
      <c r="X71" s="5"/>
      <c r="Y71" s="28"/>
      <c r="Z71" s="28"/>
    </row>
    <row r="72" spans="1:26" s="27" customFormat="1" ht="21" customHeight="1" x14ac:dyDescent="0.55000000000000004">
      <c r="A72" s="62" t="s">
        <v>88</v>
      </c>
      <c r="B72" s="11"/>
      <c r="C72" s="241"/>
      <c r="D72" s="241"/>
      <c r="E72" s="243">
        <f>SUM(E40:E71)</f>
        <v>0</v>
      </c>
      <c r="F72" s="243">
        <f>SUM(F40:F71)</f>
        <v>0</v>
      </c>
      <c r="G72" s="243">
        <f>SUM(G40:G71)</f>
        <v>0</v>
      </c>
      <c r="H72" s="243">
        <f>SUM(H40:H71)</f>
        <v>0</v>
      </c>
      <c r="I72" s="243">
        <f>SUM(I40:I71)</f>
        <v>0</v>
      </c>
      <c r="J72" s="243"/>
      <c r="K72" s="243"/>
      <c r="L72" s="243"/>
      <c r="M72" s="243">
        <f>SUM(M40:M71)</f>
        <v>45131420841635</v>
      </c>
      <c r="N72" s="243">
        <f>SUM(N40:N71)</f>
        <v>0</v>
      </c>
      <c r="O72" s="243">
        <f>SUM(O40:O71)</f>
        <v>42918039905647</v>
      </c>
      <c r="P72" s="243"/>
      <c r="Q72" s="243">
        <f>SUM(Q40:Q71)</f>
        <v>2213380935988</v>
      </c>
      <c r="R72" s="3"/>
      <c r="S72" s="94"/>
      <c r="T72" s="3"/>
      <c r="U72" s="1"/>
      <c r="V72" s="3"/>
      <c r="W72" s="1"/>
      <c r="X72" s="5"/>
      <c r="Y72" s="28"/>
      <c r="Z72" s="28"/>
    </row>
    <row r="73" spans="1:26" ht="21" customHeight="1" x14ac:dyDescent="0.5">
      <c r="A73" s="307" t="s">
        <v>0</v>
      </c>
      <c r="B73" s="307"/>
      <c r="C73" s="307"/>
      <c r="D73" s="307"/>
      <c r="E73" s="307"/>
      <c r="F73" s="307"/>
      <c r="G73" s="307"/>
      <c r="H73" s="307"/>
      <c r="I73" s="307"/>
      <c r="J73" s="307"/>
      <c r="K73" s="307"/>
      <c r="L73" s="307"/>
      <c r="M73" s="307"/>
      <c r="N73" s="307"/>
      <c r="O73" s="307"/>
      <c r="P73" s="307"/>
      <c r="Q73" s="307"/>
      <c r="R73" s="3"/>
      <c r="S73" s="1"/>
      <c r="T73" s="3"/>
      <c r="U73" s="1"/>
      <c r="V73" s="3"/>
      <c r="W73" s="1"/>
      <c r="X73" s="5"/>
      <c r="Y73" s="28"/>
      <c r="Z73" s="28"/>
    </row>
    <row r="74" spans="1:26" ht="21" customHeight="1" x14ac:dyDescent="0.5">
      <c r="A74" s="307" t="s">
        <v>66</v>
      </c>
      <c r="B74" s="307"/>
      <c r="C74" s="307"/>
      <c r="D74" s="307"/>
      <c r="E74" s="307"/>
      <c r="F74" s="307"/>
      <c r="G74" s="307"/>
      <c r="H74" s="307"/>
      <c r="I74" s="307"/>
      <c r="J74" s="307"/>
      <c r="K74" s="307"/>
      <c r="L74" s="307"/>
      <c r="M74" s="307"/>
      <c r="N74" s="307"/>
      <c r="O74" s="307"/>
      <c r="P74" s="307"/>
      <c r="Q74" s="307"/>
      <c r="R74" s="3"/>
      <c r="S74" s="94"/>
      <c r="T74" s="3"/>
      <c r="U74" s="1"/>
      <c r="V74" s="3"/>
      <c r="W74" s="1"/>
      <c r="X74" s="5"/>
      <c r="Y74" s="28"/>
      <c r="Z74" s="28"/>
    </row>
    <row r="75" spans="1:26" ht="21" customHeight="1" x14ac:dyDescent="0.5">
      <c r="A75" s="307">
        <f>A38</f>
        <v>0</v>
      </c>
      <c r="B75" s="307"/>
      <c r="C75" s="307"/>
      <c r="D75" s="307"/>
      <c r="E75" s="307"/>
      <c r="F75" s="307"/>
      <c r="G75" s="307"/>
      <c r="H75" s="307"/>
      <c r="I75" s="307"/>
      <c r="J75" s="307"/>
      <c r="K75" s="307"/>
      <c r="L75" s="307"/>
      <c r="M75" s="307"/>
      <c r="N75" s="307"/>
      <c r="O75" s="307"/>
      <c r="P75" s="307"/>
      <c r="Q75" s="307"/>
      <c r="R75" s="3"/>
      <c r="S75" s="1"/>
      <c r="U75" s="1"/>
      <c r="V75" s="3"/>
      <c r="W75" s="1"/>
      <c r="X75" s="5"/>
      <c r="Y75" s="28"/>
      <c r="Z75" s="28"/>
    </row>
    <row r="76" spans="1:26" ht="21" customHeight="1" x14ac:dyDescent="0.5">
      <c r="A76" s="88"/>
      <c r="B76" s="88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3"/>
      <c r="S76" s="1"/>
      <c r="T76" s="3"/>
      <c r="U76" s="1"/>
      <c r="V76" s="3"/>
      <c r="W76" s="1"/>
      <c r="X76" s="5"/>
      <c r="Y76" s="28"/>
      <c r="Z76" s="28"/>
    </row>
    <row r="77" spans="1:26" ht="21" customHeight="1" x14ac:dyDescent="0.55000000000000004">
      <c r="A77" s="105" t="s">
        <v>96</v>
      </c>
      <c r="C77" s="240"/>
      <c r="D77" s="241"/>
      <c r="E77" s="242">
        <f>E72</f>
        <v>0</v>
      </c>
      <c r="F77" s="243"/>
      <c r="G77" s="244">
        <f>G72</f>
        <v>0</v>
      </c>
      <c r="H77" s="243"/>
      <c r="I77" s="244">
        <f>I72</f>
        <v>0</v>
      </c>
      <c r="J77" s="243"/>
      <c r="K77" s="242"/>
      <c r="L77" s="243"/>
      <c r="M77" s="242">
        <f>M72</f>
        <v>45131420841635</v>
      </c>
      <c r="N77" s="243"/>
      <c r="O77" s="242">
        <f>O72</f>
        <v>42918039905647</v>
      </c>
      <c r="P77" s="243"/>
      <c r="Q77" s="244">
        <f>Q72</f>
        <v>2213380935988</v>
      </c>
    </row>
    <row r="78" spans="1:26" ht="21" customHeight="1" x14ac:dyDescent="0.55000000000000004">
      <c r="A78" s="2" t="s">
        <v>155</v>
      </c>
      <c r="C78" s="38">
        <v>0</v>
      </c>
      <c r="D78" s="241"/>
      <c r="E78" s="38">
        <v>0</v>
      </c>
      <c r="F78" s="243"/>
      <c r="G78" s="38">
        <v>0</v>
      </c>
      <c r="H78" s="243"/>
      <c r="I78" s="38">
        <v>0</v>
      </c>
      <c r="J78" s="243"/>
      <c r="K78" s="38">
        <v>79968</v>
      </c>
      <c r="L78" s="243"/>
      <c r="M78" s="38">
        <v>79968000000</v>
      </c>
      <c r="N78" s="241"/>
      <c r="O78" s="38">
        <v>79190832991</v>
      </c>
      <c r="P78" s="241"/>
      <c r="Q78" s="38">
        <v>777167009</v>
      </c>
      <c r="S78" s="32"/>
      <c r="T78" s="48"/>
    </row>
    <row r="79" spans="1:26" ht="21" customHeight="1" x14ac:dyDescent="0.55000000000000004">
      <c r="A79" s="2" t="s">
        <v>157</v>
      </c>
      <c r="C79" s="38">
        <v>0</v>
      </c>
      <c r="D79" s="241"/>
      <c r="E79" s="38">
        <v>0</v>
      </c>
      <c r="F79" s="243"/>
      <c r="G79" s="38">
        <v>0</v>
      </c>
      <c r="H79" s="243"/>
      <c r="I79" s="38">
        <v>0</v>
      </c>
      <c r="J79" s="243"/>
      <c r="K79" s="38">
        <v>3476200</v>
      </c>
      <c r="L79" s="243"/>
      <c r="M79" s="38">
        <v>3670897550262</v>
      </c>
      <c r="N79" s="241"/>
      <c r="O79" s="38">
        <v>3146506145649</v>
      </c>
      <c r="P79" s="241"/>
      <c r="Q79" s="38">
        <v>524391404613</v>
      </c>
      <c r="T79" s="48"/>
    </row>
    <row r="80" spans="1:26" ht="21" customHeight="1" x14ac:dyDescent="0.55000000000000004">
      <c r="A80" s="2" t="s">
        <v>116</v>
      </c>
      <c r="C80" s="38">
        <v>0</v>
      </c>
      <c r="D80" s="241"/>
      <c r="E80" s="38">
        <v>0</v>
      </c>
      <c r="F80" s="243"/>
      <c r="G80" s="38">
        <v>0</v>
      </c>
      <c r="H80" s="243"/>
      <c r="I80" s="38">
        <v>0</v>
      </c>
      <c r="J80" s="243"/>
      <c r="K80" s="38">
        <v>5000</v>
      </c>
      <c r="L80" s="243"/>
      <c r="M80" s="38">
        <v>3505456715</v>
      </c>
      <c r="N80" s="241"/>
      <c r="O80" s="38">
        <v>3500919993</v>
      </c>
      <c r="P80" s="241"/>
      <c r="Q80" s="38">
        <v>4536722</v>
      </c>
      <c r="T80" s="28"/>
    </row>
    <row r="81" spans="1:21" ht="21" customHeight="1" x14ac:dyDescent="0.55000000000000004">
      <c r="A81" s="2" t="s">
        <v>113</v>
      </c>
      <c r="C81" s="38">
        <v>0</v>
      </c>
      <c r="D81" s="241"/>
      <c r="E81" s="38">
        <v>0</v>
      </c>
      <c r="F81" s="243"/>
      <c r="G81" s="38">
        <v>0</v>
      </c>
      <c r="H81" s="243"/>
      <c r="I81" s="38">
        <v>0</v>
      </c>
      <c r="J81" s="243"/>
      <c r="K81" s="38">
        <v>65017</v>
      </c>
      <c r="L81" s="243"/>
      <c r="M81" s="38">
        <v>40290495627</v>
      </c>
      <c r="N81" s="241"/>
      <c r="O81" s="38">
        <v>40148776325</v>
      </c>
      <c r="P81" s="241"/>
      <c r="Q81" s="38">
        <v>141719302</v>
      </c>
      <c r="S81" s="32"/>
    </row>
    <row r="82" spans="1:21" ht="21" customHeight="1" x14ac:dyDescent="0.55000000000000004">
      <c r="A82" s="2" t="s">
        <v>34</v>
      </c>
      <c r="C82" s="38">
        <v>0</v>
      </c>
      <c r="D82" s="241"/>
      <c r="E82" s="38">
        <v>0</v>
      </c>
      <c r="F82" s="243"/>
      <c r="G82" s="38">
        <v>0</v>
      </c>
      <c r="H82" s="243"/>
      <c r="I82" s="38">
        <v>0</v>
      </c>
      <c r="J82" s="243"/>
      <c r="K82" s="38">
        <v>118000</v>
      </c>
      <c r="L82" s="243"/>
      <c r="M82" s="38">
        <v>118000000000</v>
      </c>
      <c r="N82" s="241"/>
      <c r="O82" s="38">
        <v>116914653378</v>
      </c>
      <c r="P82" s="241"/>
      <c r="Q82" s="38">
        <v>1085346622</v>
      </c>
    </row>
    <row r="83" spans="1:21" ht="21" customHeight="1" x14ac:dyDescent="0.55000000000000004">
      <c r="A83" s="2" t="s">
        <v>119</v>
      </c>
      <c r="C83" s="38">
        <v>0</v>
      </c>
      <c r="D83" s="241"/>
      <c r="E83" s="38">
        <v>0</v>
      </c>
      <c r="F83" s="243"/>
      <c r="G83" s="38">
        <v>0</v>
      </c>
      <c r="H83" s="243"/>
      <c r="I83" s="38">
        <v>0</v>
      </c>
      <c r="J83" s="243"/>
      <c r="K83" s="38">
        <v>1932</v>
      </c>
      <c r="L83" s="243"/>
      <c r="M83" s="38">
        <v>1719291347</v>
      </c>
      <c r="N83" s="241"/>
      <c r="O83" s="38">
        <v>1718399408</v>
      </c>
      <c r="P83" s="241"/>
      <c r="Q83" s="38">
        <v>891939</v>
      </c>
    </row>
    <row r="84" spans="1:21" ht="21" customHeight="1" x14ac:dyDescent="0.55000000000000004">
      <c r="A84" s="2" t="s">
        <v>39</v>
      </c>
      <c r="C84" s="38">
        <v>0</v>
      </c>
      <c r="D84" s="241"/>
      <c r="E84" s="38">
        <v>0</v>
      </c>
      <c r="F84" s="243"/>
      <c r="G84" s="38">
        <v>0</v>
      </c>
      <c r="H84" s="243"/>
      <c r="I84" s="38">
        <v>0</v>
      </c>
      <c r="J84" s="243"/>
      <c r="K84" s="38">
        <v>396807</v>
      </c>
      <c r="L84" s="243"/>
      <c r="M84" s="38">
        <v>327263296263</v>
      </c>
      <c r="N84" s="241"/>
      <c r="O84" s="38">
        <v>326241024595</v>
      </c>
      <c r="P84" s="241"/>
      <c r="Q84" s="38">
        <v>1022271668</v>
      </c>
    </row>
    <row r="85" spans="1:21" ht="21" customHeight="1" x14ac:dyDescent="0.55000000000000004">
      <c r="A85" s="2" t="s">
        <v>112</v>
      </c>
      <c r="B85" s="27"/>
      <c r="C85" s="38">
        <v>0</v>
      </c>
      <c r="D85" s="241"/>
      <c r="E85" s="38">
        <v>0</v>
      </c>
      <c r="F85" s="241"/>
      <c r="G85" s="38">
        <v>0</v>
      </c>
      <c r="H85" s="241"/>
      <c r="I85" s="38">
        <v>0</v>
      </c>
      <c r="J85" s="243"/>
      <c r="K85" s="38">
        <v>6960</v>
      </c>
      <c r="L85" s="243"/>
      <c r="M85" s="38">
        <v>4673736046</v>
      </c>
      <c r="N85" s="241"/>
      <c r="O85" s="38">
        <v>4675523465</v>
      </c>
      <c r="P85" s="241"/>
      <c r="Q85" s="38">
        <v>-1787419</v>
      </c>
      <c r="R85" s="32"/>
    </row>
    <row r="86" spans="1:21" ht="21" customHeight="1" x14ac:dyDescent="0.55000000000000004">
      <c r="A86" s="2" t="s">
        <v>32</v>
      </c>
      <c r="B86" s="27"/>
      <c r="C86" s="38">
        <v>0</v>
      </c>
      <c r="D86" s="241"/>
      <c r="E86" s="38">
        <v>0</v>
      </c>
      <c r="F86" s="245"/>
      <c r="G86" s="38">
        <v>0</v>
      </c>
      <c r="H86" s="245"/>
      <c r="I86" s="38">
        <v>0</v>
      </c>
      <c r="J86" s="243"/>
      <c r="K86" s="38">
        <v>60991</v>
      </c>
      <c r="L86" s="243"/>
      <c r="M86" s="38">
        <v>59722686696</v>
      </c>
      <c r="N86" s="241"/>
      <c r="O86" s="38">
        <v>59561826825</v>
      </c>
      <c r="P86" s="241"/>
      <c r="Q86" s="38">
        <v>160859871</v>
      </c>
      <c r="R86" s="32"/>
      <c r="S86" s="28"/>
    </row>
    <row r="87" spans="1:21" ht="21" customHeight="1" x14ac:dyDescent="0.55000000000000004">
      <c r="A87" s="2" t="s">
        <v>118</v>
      </c>
      <c r="B87" s="27"/>
      <c r="C87" s="38">
        <v>0</v>
      </c>
      <c r="D87" s="241"/>
      <c r="E87" s="38">
        <v>0</v>
      </c>
      <c r="F87" s="245"/>
      <c r="G87" s="38">
        <v>0</v>
      </c>
      <c r="H87" s="245"/>
      <c r="I87" s="38">
        <v>0</v>
      </c>
      <c r="J87" s="243"/>
      <c r="K87" s="38">
        <v>30521</v>
      </c>
      <c r="L87" s="243"/>
      <c r="M87" s="38">
        <v>21102682906</v>
      </c>
      <c r="N87" s="241"/>
      <c r="O87" s="38">
        <v>21110648402</v>
      </c>
      <c r="P87" s="241"/>
      <c r="Q87" s="38">
        <v>-7965496</v>
      </c>
      <c r="R87" s="32"/>
      <c r="T87" s="32"/>
    </row>
    <row r="88" spans="1:21" ht="21" customHeight="1" x14ac:dyDescent="0.55000000000000004">
      <c r="A88" s="2" t="s">
        <v>156</v>
      </c>
      <c r="B88" s="27"/>
      <c r="C88" s="38">
        <v>0</v>
      </c>
      <c r="D88" s="241"/>
      <c r="E88" s="38">
        <v>0</v>
      </c>
      <c r="F88" s="245"/>
      <c r="G88" s="38">
        <v>0</v>
      </c>
      <c r="H88" s="245"/>
      <c r="I88" s="38">
        <v>0</v>
      </c>
      <c r="J88" s="243"/>
      <c r="K88" s="38">
        <v>50000</v>
      </c>
      <c r="L88" s="243"/>
      <c r="M88" s="38">
        <v>50000000000</v>
      </c>
      <c r="N88" s="241"/>
      <c r="O88" s="38">
        <v>50434458488</v>
      </c>
      <c r="P88" s="241"/>
      <c r="Q88" s="38">
        <v>-434458488</v>
      </c>
      <c r="R88" s="32"/>
      <c r="T88" s="32"/>
    </row>
    <row r="89" spans="1:21" ht="21" customHeight="1" x14ac:dyDescent="0.55000000000000004">
      <c r="A89" s="2" t="s">
        <v>38</v>
      </c>
      <c r="B89" s="27"/>
      <c r="C89" s="38">
        <v>0</v>
      </c>
      <c r="D89" s="241"/>
      <c r="E89" s="38">
        <v>0</v>
      </c>
      <c r="F89" s="245"/>
      <c r="G89" s="38">
        <v>0</v>
      </c>
      <c r="H89" s="245"/>
      <c r="I89" s="38">
        <v>0</v>
      </c>
      <c r="J89" s="243"/>
      <c r="K89" s="38">
        <v>200000</v>
      </c>
      <c r="L89" s="243"/>
      <c r="M89" s="38">
        <v>172130552753</v>
      </c>
      <c r="N89" s="241"/>
      <c r="O89" s="38">
        <v>171699827312</v>
      </c>
      <c r="P89" s="241"/>
      <c r="Q89" s="38">
        <v>430725441</v>
      </c>
      <c r="R89" s="32"/>
      <c r="T89" s="32"/>
    </row>
    <row r="90" spans="1:21" ht="21" customHeight="1" thickBot="1" x14ac:dyDescent="0.6">
      <c r="A90" s="27" t="s">
        <v>88</v>
      </c>
      <c r="B90" s="27"/>
      <c r="C90" s="243"/>
      <c r="D90" s="243"/>
      <c r="E90" s="246">
        <f>SUM(E77:E89)</f>
        <v>0</v>
      </c>
      <c r="F90" s="245"/>
      <c r="G90" s="246">
        <f>SUM(G77:G89)</f>
        <v>0</v>
      </c>
      <c r="H90" s="245"/>
      <c r="I90" s="246">
        <f>SUM(I77:I89)</f>
        <v>0</v>
      </c>
      <c r="J90" s="247"/>
      <c r="K90" s="247"/>
      <c r="L90" s="247"/>
      <c r="M90" s="248">
        <f>SUM(M77:M89)</f>
        <v>49680694590250</v>
      </c>
      <c r="N90" s="247"/>
      <c r="O90" s="248">
        <f>SUM(O77:O89)</f>
        <v>46939742942478</v>
      </c>
      <c r="P90" s="247"/>
      <c r="Q90" s="248">
        <f>SUM(Q77:Q89)</f>
        <v>2740951647772</v>
      </c>
      <c r="R90" s="28"/>
      <c r="S90" s="28"/>
    </row>
    <row r="91" spans="1:21" ht="21" thickTop="1" x14ac:dyDescent="0.5">
      <c r="C91" s="241"/>
      <c r="D91" s="241"/>
      <c r="E91" s="241"/>
      <c r="F91" s="241"/>
      <c r="G91" s="241"/>
      <c r="H91" s="241"/>
      <c r="I91" s="241"/>
      <c r="J91" s="241"/>
      <c r="K91" s="241"/>
      <c r="L91" s="241"/>
      <c r="M91" s="241"/>
      <c r="N91" s="241"/>
      <c r="O91" s="249"/>
      <c r="P91" s="241"/>
      <c r="Q91" s="241"/>
      <c r="R91" s="28"/>
      <c r="S91" s="28"/>
      <c r="T91" s="30"/>
    </row>
    <row r="92" spans="1:21" x14ac:dyDescent="0.5">
      <c r="A92" s="28"/>
      <c r="G92" s="133"/>
      <c r="I92" s="133"/>
      <c r="O92" s="133"/>
      <c r="Q92" s="133"/>
      <c r="R92" s="43"/>
    </row>
    <row r="93" spans="1:21" x14ac:dyDescent="0.5">
      <c r="A93" s="28"/>
      <c r="G93" s="133"/>
      <c r="O93" s="133"/>
      <c r="Q93" s="68"/>
      <c r="R93" s="28"/>
      <c r="T93" s="31"/>
      <c r="U93" s="30"/>
    </row>
    <row r="94" spans="1:21" x14ac:dyDescent="0.5">
      <c r="A94" s="28"/>
      <c r="I94" s="134"/>
      <c r="O94" s="48"/>
      <c r="Q94" s="68"/>
      <c r="R94" s="32"/>
      <c r="S94" s="32"/>
    </row>
    <row r="95" spans="1:21" x14ac:dyDescent="0.5">
      <c r="A95" s="28"/>
      <c r="O95" s="48"/>
      <c r="Q95" s="135"/>
    </row>
    <row r="96" spans="1:21" x14ac:dyDescent="0.5">
      <c r="A96" s="28"/>
      <c r="O96" s="48"/>
      <c r="Q96" s="176"/>
    </row>
    <row r="97" spans="1:17" x14ac:dyDescent="0.5">
      <c r="A97" s="32"/>
      <c r="O97" s="48"/>
      <c r="Q97" s="135"/>
    </row>
    <row r="98" spans="1:17" ht="21.75" x14ac:dyDescent="0.55000000000000004">
      <c r="M98" s="128"/>
      <c r="Q98" s="135"/>
    </row>
    <row r="102" spans="1:17" x14ac:dyDescent="0.5">
      <c r="I102" s="132"/>
      <c r="M102" s="132"/>
    </row>
    <row r="103" spans="1:17" x14ac:dyDescent="0.5">
      <c r="I103" s="132"/>
      <c r="M103" s="132"/>
    </row>
    <row r="104" spans="1:17" x14ac:dyDescent="0.5">
      <c r="M104" s="132"/>
    </row>
    <row r="105" spans="1:17" x14ac:dyDescent="0.5">
      <c r="O105" s="48"/>
    </row>
    <row r="106" spans="1:17" x14ac:dyDescent="0.5">
      <c r="O106" s="48"/>
    </row>
  </sheetData>
  <mergeCells count="19">
    <mergeCell ref="A73:Q73"/>
    <mergeCell ref="A74:Q74"/>
    <mergeCell ref="A75:Q75"/>
    <mergeCell ref="A36:Q36"/>
    <mergeCell ref="A37:Q37"/>
    <mergeCell ref="A38:Q38"/>
    <mergeCell ref="O6"/>
    <mergeCell ref="Q6"/>
    <mergeCell ref="A3:Q3"/>
    <mergeCell ref="A2:Q2"/>
    <mergeCell ref="A1:Q1"/>
    <mergeCell ref="K5:Q5"/>
    <mergeCell ref="A5:A6"/>
    <mergeCell ref="K6"/>
    <mergeCell ref="E6"/>
    <mergeCell ref="G6"/>
    <mergeCell ref="C5:I5"/>
    <mergeCell ref="M6"/>
    <mergeCell ref="A4:H4"/>
  </mergeCells>
  <printOptions horizontalCentered="1"/>
  <pageMargins left="0" right="0" top="0.39370078740157483" bottom="0.74803149606299213" header="0" footer="0.19685039370078741"/>
  <pageSetup paperSize="9" scale="68" firstPageNumber="13" orientation="landscape" useFirstPageNumber="1" r:id="rId1"/>
  <headerFooter>
    <oddFooter>&amp;C&amp;"B Nazanin,Regular"&amp;P</oddFooter>
  </headerFooter>
  <rowBreaks count="2" manualBreakCount="2">
    <brk id="35" max="16383" man="1"/>
    <brk id="72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61"/>
  <sheetViews>
    <sheetView rightToLeft="1" view="pageBreakPreview" zoomScale="50" zoomScaleNormal="100" zoomScaleSheetLayoutView="50" workbookViewId="0">
      <selection activeCell="M44" sqref="M44"/>
    </sheetView>
  </sheetViews>
  <sheetFormatPr defaultRowHeight="20.25" x14ac:dyDescent="0.5"/>
  <cols>
    <col min="1" max="1" width="36.28515625" style="26" customWidth="1"/>
    <col min="2" max="2" width="1" style="26" customWidth="1"/>
    <col min="3" max="3" width="22.140625" style="26" bestFit="1" customWidth="1"/>
    <col min="4" max="4" width="1" style="26" customWidth="1"/>
    <col min="5" max="5" width="19.85546875" style="26" bestFit="1" customWidth="1"/>
    <col min="6" max="6" width="1" style="26" customWidth="1"/>
    <col min="7" max="7" width="18.42578125" style="26" bestFit="1" customWidth="1"/>
    <col min="8" max="8" width="1" style="26" customWidth="1"/>
    <col min="9" max="9" width="22.140625" style="26" bestFit="1" customWidth="1"/>
    <col min="10" max="10" width="1" style="26" customWidth="1"/>
    <col min="11" max="11" width="24.140625" style="26" bestFit="1" customWidth="1"/>
    <col min="12" max="12" width="1" style="26" customWidth="1"/>
    <col min="13" max="13" width="23.7109375" style="26" bestFit="1" customWidth="1"/>
    <col min="14" max="14" width="1" style="26" customWidth="1"/>
    <col min="15" max="15" width="21.7109375" style="26" bestFit="1" customWidth="1"/>
    <col min="16" max="16" width="1.140625" style="26" customWidth="1"/>
    <col min="17" max="17" width="24.28515625" style="26" bestFit="1" customWidth="1"/>
    <col min="18" max="18" width="1" style="7" customWidth="1"/>
    <col min="19" max="19" width="16.85546875" style="7" bestFit="1" customWidth="1"/>
    <col min="20" max="20" width="21.28515625" style="7" bestFit="1" customWidth="1"/>
    <col min="21" max="26" width="9.140625" style="7"/>
    <col min="27" max="27" width="12.85546875" style="7" bestFit="1" customWidth="1"/>
    <col min="28" max="16384" width="9.140625" style="7"/>
  </cols>
  <sheetData>
    <row r="1" spans="1:27" ht="21.75" x14ac:dyDescent="0.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</row>
    <row r="2" spans="1:27" ht="21.75" x14ac:dyDescent="0.5">
      <c r="A2" s="307" t="s">
        <v>66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</row>
    <row r="3" spans="1:27" ht="21.75" x14ac:dyDescent="0.5">
      <c r="A3" s="307" t="str">
        <f>سهام!A3</f>
        <v>برای ماه منتهی به 1399/08/30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</row>
    <row r="4" spans="1:27" ht="26.25" x14ac:dyDescent="0.5">
      <c r="A4" s="50" t="s">
        <v>109</v>
      </c>
      <c r="K4" s="64"/>
      <c r="L4" s="49"/>
      <c r="M4" s="64"/>
      <c r="N4" s="49"/>
      <c r="O4" s="64"/>
      <c r="P4" s="49"/>
      <c r="Q4" s="49"/>
    </row>
    <row r="5" spans="1:27" ht="21.75" x14ac:dyDescent="0.5">
      <c r="A5" s="313" t="s">
        <v>70</v>
      </c>
      <c r="C5" s="314" t="s">
        <v>68</v>
      </c>
      <c r="D5" s="314" t="s">
        <v>68</v>
      </c>
      <c r="E5" s="314" t="s">
        <v>68</v>
      </c>
      <c r="F5" s="314" t="s">
        <v>68</v>
      </c>
      <c r="G5" s="314" t="s">
        <v>68</v>
      </c>
      <c r="H5" s="314" t="s">
        <v>68</v>
      </c>
      <c r="I5" s="314" t="s">
        <v>68</v>
      </c>
      <c r="K5" s="314" t="s">
        <v>69</v>
      </c>
      <c r="L5" s="314" t="s">
        <v>69</v>
      </c>
      <c r="M5" s="314" t="s">
        <v>69</v>
      </c>
      <c r="N5" s="314" t="s">
        <v>69</v>
      </c>
      <c r="O5" s="314" t="s">
        <v>69</v>
      </c>
      <c r="P5" s="314" t="s">
        <v>69</v>
      </c>
      <c r="Q5" s="314" t="s">
        <v>69</v>
      </c>
    </row>
    <row r="6" spans="1:27" ht="21.75" x14ac:dyDescent="0.5">
      <c r="A6" s="314" t="s">
        <v>70</v>
      </c>
      <c r="C6" s="314" t="s">
        <v>87</v>
      </c>
      <c r="E6" s="314" t="s">
        <v>84</v>
      </c>
      <c r="G6" s="308" t="s">
        <v>85</v>
      </c>
      <c r="I6" s="314" t="s">
        <v>88</v>
      </c>
      <c r="K6" s="314" t="s">
        <v>87</v>
      </c>
      <c r="M6" s="314" t="s">
        <v>84</v>
      </c>
      <c r="O6" s="314" t="s">
        <v>85</v>
      </c>
      <c r="Q6" s="89" t="s">
        <v>88</v>
      </c>
      <c r="T6" s="25"/>
    </row>
    <row r="7" spans="1:27" ht="21.75" customHeight="1" x14ac:dyDescent="0.55000000000000004">
      <c r="A7" s="2" t="s">
        <v>114</v>
      </c>
      <c r="B7" s="1"/>
      <c r="C7" s="38">
        <v>0</v>
      </c>
      <c r="D7" s="227"/>
      <c r="E7" s="38">
        <v>0</v>
      </c>
      <c r="F7" s="227"/>
      <c r="G7" s="38">
        <v>0</v>
      </c>
      <c r="H7" s="227"/>
      <c r="I7" s="38">
        <v>0</v>
      </c>
      <c r="J7" s="227"/>
      <c r="K7" s="38">
        <v>0</v>
      </c>
      <c r="L7" s="227"/>
      <c r="M7" s="38">
        <v>0</v>
      </c>
      <c r="N7" s="227"/>
      <c r="O7" s="38">
        <v>13635148</v>
      </c>
      <c r="P7" s="227"/>
      <c r="Q7" s="38">
        <v>13635148</v>
      </c>
      <c r="S7" s="9"/>
      <c r="T7" s="25"/>
      <c r="U7" s="23"/>
    </row>
    <row r="8" spans="1:27" ht="21.75" customHeight="1" x14ac:dyDescent="0.55000000000000004">
      <c r="A8" s="2" t="s">
        <v>40</v>
      </c>
      <c r="B8" s="1"/>
      <c r="C8" s="38">
        <v>0</v>
      </c>
      <c r="D8" s="227"/>
      <c r="E8" s="38">
        <v>0</v>
      </c>
      <c r="F8" s="227"/>
      <c r="G8" s="38">
        <v>0</v>
      </c>
      <c r="H8" s="227"/>
      <c r="I8" s="38">
        <v>0</v>
      </c>
      <c r="J8" s="227"/>
      <c r="K8" s="38">
        <v>0</v>
      </c>
      <c r="L8" s="227"/>
      <c r="M8" s="38">
        <v>0</v>
      </c>
      <c r="N8" s="227"/>
      <c r="O8" s="38">
        <v>17690458634</v>
      </c>
      <c r="P8" s="227"/>
      <c r="Q8" s="38">
        <v>17690458634</v>
      </c>
      <c r="S8" s="9"/>
      <c r="T8" s="25"/>
      <c r="U8" s="23"/>
    </row>
    <row r="9" spans="1:27" ht="21.75" customHeight="1" x14ac:dyDescent="0.55000000000000004">
      <c r="A9" s="2" t="s">
        <v>155</v>
      </c>
      <c r="B9" s="1"/>
      <c r="C9" s="38">
        <v>0</v>
      </c>
      <c r="D9" s="227"/>
      <c r="E9" s="38">
        <v>0</v>
      </c>
      <c r="F9" s="227"/>
      <c r="G9" s="38">
        <v>0</v>
      </c>
      <c r="H9" s="227"/>
      <c r="I9" s="38">
        <v>0</v>
      </c>
      <c r="J9" s="227"/>
      <c r="K9" s="38">
        <v>3552616740</v>
      </c>
      <c r="L9" s="227"/>
      <c r="M9" s="38">
        <v>0</v>
      </c>
      <c r="N9" s="227"/>
      <c r="O9" s="38">
        <v>777167009</v>
      </c>
      <c r="P9" s="227"/>
      <c r="Q9" s="38">
        <v>4329783749</v>
      </c>
      <c r="R9" s="1"/>
      <c r="S9" s="3"/>
      <c r="T9" s="1"/>
      <c r="U9" s="3"/>
      <c r="V9" s="1"/>
      <c r="W9" s="3"/>
      <c r="X9" s="1"/>
      <c r="Y9" s="5"/>
      <c r="Z9" s="9"/>
      <c r="AA9" s="9"/>
    </row>
    <row r="10" spans="1:27" ht="21.75" customHeight="1" x14ac:dyDescent="0.55000000000000004">
      <c r="A10" s="2" t="s">
        <v>151</v>
      </c>
      <c r="B10" s="1"/>
      <c r="C10" s="38">
        <v>0</v>
      </c>
      <c r="D10" s="227"/>
      <c r="E10" s="38">
        <v>0</v>
      </c>
      <c r="F10" s="227"/>
      <c r="G10" s="38">
        <v>0</v>
      </c>
      <c r="H10" s="227"/>
      <c r="I10" s="38">
        <v>0</v>
      </c>
      <c r="J10" s="227"/>
      <c r="K10" s="38">
        <v>4296918885</v>
      </c>
      <c r="L10" s="227"/>
      <c r="M10" s="38">
        <v>0</v>
      </c>
      <c r="N10" s="227"/>
      <c r="O10" s="38">
        <v>572137500</v>
      </c>
      <c r="P10" s="227"/>
      <c r="Q10" s="38">
        <v>4869056385</v>
      </c>
      <c r="R10" s="1"/>
      <c r="S10" s="3"/>
      <c r="T10" s="1"/>
      <c r="U10" s="3"/>
      <c r="V10" s="1"/>
      <c r="W10" s="3"/>
      <c r="X10" s="1"/>
      <c r="Y10" s="5"/>
      <c r="Z10" s="9"/>
      <c r="AA10" s="9"/>
    </row>
    <row r="11" spans="1:27" ht="21.75" customHeight="1" x14ac:dyDescent="0.55000000000000004">
      <c r="A11" s="2" t="s">
        <v>117</v>
      </c>
      <c r="B11" s="1"/>
      <c r="C11" s="38">
        <v>0</v>
      </c>
      <c r="D11" s="227"/>
      <c r="E11" s="38">
        <v>0</v>
      </c>
      <c r="F11" s="227"/>
      <c r="G11" s="38">
        <v>0</v>
      </c>
      <c r="H11" s="227"/>
      <c r="I11" s="38">
        <v>0</v>
      </c>
      <c r="J11" s="227"/>
      <c r="K11" s="38">
        <v>0</v>
      </c>
      <c r="L11" s="227"/>
      <c r="M11" s="38">
        <v>0</v>
      </c>
      <c r="N11" s="227"/>
      <c r="O11" s="38">
        <v>26481055</v>
      </c>
      <c r="P11" s="227"/>
      <c r="Q11" s="38">
        <v>26481055</v>
      </c>
      <c r="R11" s="1"/>
      <c r="S11" s="3"/>
      <c r="T11" s="1"/>
      <c r="U11" s="3"/>
      <c r="V11" s="1"/>
      <c r="W11" s="3"/>
      <c r="X11" s="1"/>
      <c r="Y11" s="5"/>
      <c r="Z11" s="9"/>
      <c r="AA11" s="9"/>
    </row>
    <row r="12" spans="1:27" ht="21.75" customHeight="1" x14ac:dyDescent="0.55000000000000004">
      <c r="A12" s="2" t="s">
        <v>36</v>
      </c>
      <c r="B12" s="1"/>
      <c r="C12" s="38">
        <v>0</v>
      </c>
      <c r="D12" s="227"/>
      <c r="E12" s="38">
        <v>0</v>
      </c>
      <c r="F12" s="227"/>
      <c r="G12" s="38">
        <v>0</v>
      </c>
      <c r="H12" s="227"/>
      <c r="I12" s="38">
        <v>0</v>
      </c>
      <c r="J12" s="227"/>
      <c r="K12" s="38">
        <v>0</v>
      </c>
      <c r="L12" s="227"/>
      <c r="M12" s="38">
        <v>0</v>
      </c>
      <c r="N12" s="227"/>
      <c r="O12" s="38">
        <v>430697554</v>
      </c>
      <c r="P12" s="227"/>
      <c r="Q12" s="38">
        <v>430697554</v>
      </c>
      <c r="R12" s="1"/>
      <c r="S12" s="3"/>
      <c r="T12" s="1"/>
      <c r="U12" s="3"/>
      <c r="V12" s="1"/>
      <c r="W12" s="3"/>
      <c r="X12" s="1"/>
      <c r="Y12" s="5"/>
      <c r="Z12" s="9"/>
      <c r="AA12" s="9"/>
    </row>
    <row r="13" spans="1:27" ht="21.75" customHeight="1" x14ac:dyDescent="0.55000000000000004">
      <c r="A13" s="2" t="s">
        <v>35</v>
      </c>
      <c r="B13" s="1"/>
      <c r="C13" s="38">
        <v>0</v>
      </c>
      <c r="D13" s="227"/>
      <c r="E13" s="38">
        <v>302228157</v>
      </c>
      <c r="F13" s="227"/>
      <c r="G13" s="38">
        <v>0</v>
      </c>
      <c r="H13" s="227"/>
      <c r="I13" s="38">
        <v>302228157</v>
      </c>
      <c r="J13" s="227"/>
      <c r="K13" s="38">
        <v>0</v>
      </c>
      <c r="L13" s="227"/>
      <c r="M13" s="38">
        <v>8784170936</v>
      </c>
      <c r="N13" s="227"/>
      <c r="O13" s="38">
        <v>156370515</v>
      </c>
      <c r="P13" s="227"/>
      <c r="Q13" s="38">
        <v>8940541451</v>
      </c>
      <c r="R13" s="1"/>
      <c r="S13" s="3"/>
      <c r="T13" s="1"/>
      <c r="U13" s="3"/>
      <c r="V13" s="1"/>
      <c r="W13" s="3"/>
      <c r="X13" s="1"/>
      <c r="Y13" s="5"/>
      <c r="Z13" s="9"/>
      <c r="AA13" s="9"/>
    </row>
    <row r="14" spans="1:27" ht="21.75" customHeight="1" x14ac:dyDescent="0.55000000000000004">
      <c r="A14" s="2" t="s">
        <v>197</v>
      </c>
      <c r="B14" s="1"/>
      <c r="C14" s="38">
        <v>4856341330</v>
      </c>
      <c r="D14" s="227"/>
      <c r="E14" s="38">
        <v>0</v>
      </c>
      <c r="F14" s="227"/>
      <c r="G14" s="38">
        <v>0</v>
      </c>
      <c r="H14" s="227"/>
      <c r="I14" s="38">
        <v>4856341330</v>
      </c>
      <c r="J14" s="227"/>
      <c r="K14" s="38">
        <v>70451139513</v>
      </c>
      <c r="L14" s="227"/>
      <c r="M14" s="38">
        <v>-6034527817</v>
      </c>
      <c r="N14" s="227"/>
      <c r="O14" s="38">
        <v>-2238615147</v>
      </c>
      <c r="P14" s="227"/>
      <c r="Q14" s="38">
        <v>62177996549</v>
      </c>
      <c r="R14" s="1"/>
      <c r="S14" s="3"/>
      <c r="T14" s="1"/>
      <c r="U14" s="3"/>
      <c r="V14" s="1"/>
      <c r="W14" s="3"/>
      <c r="X14" s="1"/>
      <c r="Y14" s="5"/>
      <c r="Z14" s="9"/>
      <c r="AA14" s="9"/>
    </row>
    <row r="15" spans="1:27" ht="21.75" customHeight="1" x14ac:dyDescent="0.55000000000000004">
      <c r="A15" s="2" t="s">
        <v>115</v>
      </c>
      <c r="B15" s="1"/>
      <c r="C15" s="38">
        <v>0</v>
      </c>
      <c r="D15" s="227"/>
      <c r="E15" s="38">
        <v>807441196</v>
      </c>
      <c r="F15" s="227"/>
      <c r="G15" s="38">
        <v>0</v>
      </c>
      <c r="H15" s="227"/>
      <c r="I15" s="38">
        <v>807441196</v>
      </c>
      <c r="J15" s="227"/>
      <c r="K15" s="38">
        <v>0</v>
      </c>
      <c r="L15" s="227"/>
      <c r="M15" s="38">
        <v>12531388468</v>
      </c>
      <c r="N15" s="227"/>
      <c r="O15" s="38">
        <v>49203474</v>
      </c>
      <c r="P15" s="227"/>
      <c r="Q15" s="38">
        <v>12580591942</v>
      </c>
      <c r="R15" s="1"/>
      <c r="S15" s="3"/>
      <c r="T15" s="1"/>
      <c r="U15" s="3"/>
      <c r="V15" s="1"/>
      <c r="W15" s="3"/>
      <c r="X15" s="1"/>
      <c r="Y15" s="5"/>
      <c r="Z15" s="9"/>
      <c r="AA15" s="9"/>
    </row>
    <row r="16" spans="1:27" ht="21.75" customHeight="1" x14ac:dyDescent="0.55000000000000004">
      <c r="A16" s="2" t="s">
        <v>37</v>
      </c>
      <c r="B16" s="1"/>
      <c r="C16" s="38">
        <v>0</v>
      </c>
      <c r="D16" s="227"/>
      <c r="E16" s="38">
        <v>0</v>
      </c>
      <c r="F16" s="227"/>
      <c r="G16" s="38">
        <v>0</v>
      </c>
      <c r="H16" s="227"/>
      <c r="I16" s="38">
        <v>0</v>
      </c>
      <c r="J16" s="227"/>
      <c r="K16" s="38">
        <v>0</v>
      </c>
      <c r="L16" s="227"/>
      <c r="M16" s="38">
        <v>0</v>
      </c>
      <c r="N16" s="227"/>
      <c r="O16" s="38">
        <v>77902433722</v>
      </c>
      <c r="P16" s="227"/>
      <c r="Q16" s="38">
        <v>77902433722</v>
      </c>
      <c r="R16" s="1"/>
      <c r="S16" s="3"/>
      <c r="T16" s="1"/>
      <c r="U16" s="3"/>
      <c r="V16" s="1"/>
      <c r="W16" s="3"/>
      <c r="X16" s="1"/>
      <c r="Y16" s="5"/>
      <c r="Z16" s="9"/>
      <c r="AA16" s="9"/>
    </row>
    <row r="17" spans="1:27" ht="21.75" customHeight="1" x14ac:dyDescent="0.55000000000000004">
      <c r="A17" s="2" t="s">
        <v>113</v>
      </c>
      <c r="B17" s="1"/>
      <c r="C17" s="38">
        <v>0</v>
      </c>
      <c r="D17" s="227"/>
      <c r="E17" s="38">
        <v>0</v>
      </c>
      <c r="F17" s="227"/>
      <c r="G17" s="38">
        <v>0</v>
      </c>
      <c r="H17" s="227"/>
      <c r="I17" s="38">
        <v>0</v>
      </c>
      <c r="J17" s="227"/>
      <c r="K17" s="38">
        <v>0</v>
      </c>
      <c r="L17" s="227"/>
      <c r="M17" s="38">
        <v>0</v>
      </c>
      <c r="N17" s="227"/>
      <c r="O17" s="38">
        <v>141719302</v>
      </c>
      <c r="P17" s="227"/>
      <c r="Q17" s="38">
        <v>141719302</v>
      </c>
      <c r="R17" s="1"/>
      <c r="S17" s="3"/>
      <c r="T17" s="1"/>
      <c r="U17" s="3"/>
      <c r="V17" s="1"/>
      <c r="W17" s="3"/>
      <c r="X17" s="1"/>
      <c r="Y17" s="5"/>
      <c r="Z17" s="9"/>
      <c r="AA17" s="9"/>
    </row>
    <row r="18" spans="1:27" ht="21.75" customHeight="1" x14ac:dyDescent="0.55000000000000004">
      <c r="A18" s="2" t="s">
        <v>147</v>
      </c>
      <c r="B18" s="1"/>
      <c r="C18" s="38">
        <v>0</v>
      </c>
      <c r="D18" s="227"/>
      <c r="E18" s="38">
        <v>0</v>
      </c>
      <c r="F18" s="227"/>
      <c r="G18" s="38">
        <v>0</v>
      </c>
      <c r="H18" s="227"/>
      <c r="I18" s="38">
        <v>0</v>
      </c>
      <c r="J18" s="227"/>
      <c r="K18" s="38">
        <v>296700784</v>
      </c>
      <c r="L18" s="227"/>
      <c r="M18" s="38">
        <v>0</v>
      </c>
      <c r="N18" s="227"/>
      <c r="O18" s="38">
        <v>22414790</v>
      </c>
      <c r="P18" s="227"/>
      <c r="Q18" s="38">
        <v>319115574</v>
      </c>
      <c r="R18" s="1"/>
      <c r="S18" s="3"/>
      <c r="T18" s="1"/>
      <c r="U18" s="3"/>
      <c r="V18" s="1"/>
      <c r="W18" s="3"/>
      <c r="X18" s="1"/>
      <c r="Y18" s="5"/>
      <c r="Z18" s="9"/>
      <c r="AA18" s="9"/>
    </row>
    <row r="19" spans="1:27" ht="21.75" customHeight="1" x14ac:dyDescent="0.55000000000000004">
      <c r="A19" s="2" t="s">
        <v>33</v>
      </c>
      <c r="B19" s="1"/>
      <c r="C19" s="38">
        <v>0</v>
      </c>
      <c r="D19" s="227"/>
      <c r="E19" s="38">
        <v>-307711060</v>
      </c>
      <c r="F19" s="227"/>
      <c r="G19" s="38">
        <v>0</v>
      </c>
      <c r="H19" s="227"/>
      <c r="I19" s="38">
        <v>-307711060</v>
      </c>
      <c r="J19" s="227"/>
      <c r="K19" s="38">
        <v>0</v>
      </c>
      <c r="L19" s="227"/>
      <c r="M19" s="38">
        <v>3880381379</v>
      </c>
      <c r="N19" s="227"/>
      <c r="O19" s="38">
        <v>63486429</v>
      </c>
      <c r="P19" s="227"/>
      <c r="Q19" s="38">
        <v>3943867808</v>
      </c>
      <c r="R19" s="1"/>
      <c r="S19" s="3"/>
      <c r="T19" s="1"/>
      <c r="U19" s="3"/>
      <c r="V19" s="1"/>
      <c r="W19" s="3"/>
      <c r="X19" s="1"/>
      <c r="Y19" s="5"/>
      <c r="Z19" s="9"/>
      <c r="AA19" s="9"/>
    </row>
    <row r="20" spans="1:27" ht="21.75" customHeight="1" x14ac:dyDescent="0.55000000000000004">
      <c r="A20" s="2" t="s">
        <v>34</v>
      </c>
      <c r="B20" s="1"/>
      <c r="C20" s="38">
        <v>0</v>
      </c>
      <c r="D20" s="227"/>
      <c r="E20" s="38">
        <v>0</v>
      </c>
      <c r="F20" s="227"/>
      <c r="G20" s="38">
        <v>0</v>
      </c>
      <c r="H20" s="227"/>
      <c r="I20" s="38">
        <v>0</v>
      </c>
      <c r="J20" s="227"/>
      <c r="K20" s="38">
        <v>0</v>
      </c>
      <c r="L20" s="227"/>
      <c r="M20" s="38">
        <v>0</v>
      </c>
      <c r="N20" s="227"/>
      <c r="O20" s="38">
        <v>1085346622</v>
      </c>
      <c r="P20" s="227"/>
      <c r="Q20" s="38">
        <v>1085346622</v>
      </c>
      <c r="R20" s="1"/>
      <c r="S20" s="3"/>
      <c r="T20" s="1"/>
      <c r="U20" s="3"/>
      <c r="V20" s="1"/>
      <c r="W20" s="3"/>
      <c r="X20" s="1"/>
      <c r="Y20" s="5"/>
      <c r="Z20" s="9"/>
      <c r="AA20" s="9"/>
    </row>
    <row r="21" spans="1:27" ht="21.75" customHeight="1" x14ac:dyDescent="0.55000000000000004">
      <c r="A21" s="2" t="s">
        <v>119</v>
      </c>
      <c r="B21" s="1"/>
      <c r="C21" s="38">
        <v>0</v>
      </c>
      <c r="D21" s="227"/>
      <c r="E21" s="38">
        <v>0</v>
      </c>
      <c r="F21" s="227"/>
      <c r="G21" s="38">
        <v>0</v>
      </c>
      <c r="H21" s="227"/>
      <c r="I21" s="38">
        <v>0</v>
      </c>
      <c r="J21" s="227"/>
      <c r="K21" s="38">
        <v>0</v>
      </c>
      <c r="L21" s="227"/>
      <c r="M21" s="38">
        <v>0</v>
      </c>
      <c r="N21" s="227"/>
      <c r="O21" s="38">
        <v>891939</v>
      </c>
      <c r="P21" s="227"/>
      <c r="Q21" s="38">
        <v>891939</v>
      </c>
      <c r="R21" s="1"/>
      <c r="S21" s="3"/>
      <c r="T21" s="1"/>
      <c r="U21" s="3"/>
      <c r="V21" s="1"/>
      <c r="W21" s="3"/>
      <c r="X21" s="1"/>
      <c r="Y21" s="5"/>
      <c r="Z21" s="9"/>
      <c r="AA21" s="9"/>
    </row>
    <row r="22" spans="1:27" ht="21.75" customHeight="1" x14ac:dyDescent="0.55000000000000004">
      <c r="A22" s="2" t="s">
        <v>39</v>
      </c>
      <c r="B22" s="1"/>
      <c r="C22" s="38">
        <v>0</v>
      </c>
      <c r="D22" s="227"/>
      <c r="E22" s="38">
        <v>630540043</v>
      </c>
      <c r="F22" s="227"/>
      <c r="G22" s="38">
        <v>0</v>
      </c>
      <c r="H22" s="227"/>
      <c r="I22" s="38">
        <v>630540043</v>
      </c>
      <c r="J22" s="227"/>
      <c r="K22" s="38">
        <v>0</v>
      </c>
      <c r="L22" s="227"/>
      <c r="M22" s="38">
        <v>9669241548</v>
      </c>
      <c r="N22" s="227"/>
      <c r="O22" s="38">
        <v>1022271675</v>
      </c>
      <c r="P22" s="227"/>
      <c r="Q22" s="38">
        <v>10691513223</v>
      </c>
      <c r="R22" s="1"/>
      <c r="S22" s="3"/>
      <c r="T22" s="1"/>
      <c r="U22" s="3"/>
      <c r="V22" s="1"/>
      <c r="W22" s="3"/>
      <c r="X22" s="1"/>
      <c r="Y22" s="5"/>
      <c r="Z22" s="9"/>
      <c r="AA22" s="9"/>
    </row>
    <row r="23" spans="1:27" ht="21.75" customHeight="1" x14ac:dyDescent="0.55000000000000004">
      <c r="A23" s="2" t="s">
        <v>112</v>
      </c>
      <c r="B23" s="1"/>
      <c r="C23" s="38">
        <v>0</v>
      </c>
      <c r="D23" s="227"/>
      <c r="E23" s="38">
        <v>0</v>
      </c>
      <c r="F23" s="227"/>
      <c r="G23" s="38">
        <v>0</v>
      </c>
      <c r="H23" s="227"/>
      <c r="I23" s="38">
        <v>0</v>
      </c>
      <c r="J23" s="227"/>
      <c r="K23" s="38">
        <v>0</v>
      </c>
      <c r="L23" s="227"/>
      <c r="M23" s="38">
        <v>0</v>
      </c>
      <c r="N23" s="227"/>
      <c r="O23" s="38">
        <v>-1787419</v>
      </c>
      <c r="P23" s="227"/>
      <c r="Q23" s="38">
        <v>-1787419</v>
      </c>
      <c r="R23" s="1"/>
      <c r="S23" s="3"/>
      <c r="T23" s="1"/>
      <c r="U23" s="3"/>
      <c r="V23" s="1"/>
      <c r="W23" s="3"/>
      <c r="X23" s="1"/>
      <c r="Y23" s="5"/>
      <c r="Z23" s="9"/>
      <c r="AA23" s="9"/>
    </row>
    <row r="24" spans="1:27" ht="21.75" customHeight="1" x14ac:dyDescent="0.55000000000000004">
      <c r="A24" s="2" t="s">
        <v>32</v>
      </c>
      <c r="B24" s="1"/>
      <c r="C24" s="38">
        <v>0</v>
      </c>
      <c r="D24" s="227"/>
      <c r="E24" s="38">
        <v>0</v>
      </c>
      <c r="F24" s="227"/>
      <c r="G24" s="38">
        <v>0</v>
      </c>
      <c r="H24" s="227"/>
      <c r="I24" s="38">
        <v>0</v>
      </c>
      <c r="J24" s="227"/>
      <c r="K24" s="38">
        <v>0</v>
      </c>
      <c r="L24" s="227"/>
      <c r="M24" s="38">
        <v>0</v>
      </c>
      <c r="N24" s="227"/>
      <c r="O24" s="38">
        <v>160859872</v>
      </c>
      <c r="P24" s="227"/>
      <c r="Q24" s="38">
        <v>160859872</v>
      </c>
      <c r="R24" s="1"/>
      <c r="S24" s="3"/>
      <c r="T24" s="1"/>
      <c r="U24" s="3"/>
      <c r="V24" s="1"/>
      <c r="W24" s="3"/>
      <c r="X24" s="1"/>
      <c r="Y24" s="5"/>
      <c r="Z24" s="9"/>
      <c r="AA24" s="9"/>
    </row>
    <row r="25" spans="1:27" ht="21.75" customHeight="1" x14ac:dyDescent="0.55000000000000004">
      <c r="A25" s="2" t="s">
        <v>118</v>
      </c>
      <c r="B25" s="1"/>
      <c r="C25" s="38">
        <v>0</v>
      </c>
      <c r="D25" s="227"/>
      <c r="E25" s="38">
        <v>0</v>
      </c>
      <c r="F25" s="227"/>
      <c r="G25" s="38">
        <v>0</v>
      </c>
      <c r="H25" s="227"/>
      <c r="I25" s="38">
        <v>0</v>
      </c>
      <c r="J25" s="227"/>
      <c r="K25" s="38">
        <v>0</v>
      </c>
      <c r="L25" s="227"/>
      <c r="M25" s="38">
        <v>0</v>
      </c>
      <c r="N25" s="227"/>
      <c r="O25" s="38">
        <v>-7965496</v>
      </c>
      <c r="P25" s="227"/>
      <c r="Q25" s="38">
        <v>-7965496</v>
      </c>
      <c r="R25" s="1"/>
      <c r="S25" s="3"/>
      <c r="T25" s="1"/>
      <c r="U25" s="3"/>
      <c r="V25" s="1"/>
      <c r="W25" s="3"/>
      <c r="X25" s="1"/>
      <c r="Y25" s="5"/>
      <c r="Z25" s="9"/>
      <c r="AA25" s="9"/>
    </row>
    <row r="26" spans="1:27" ht="21.75" customHeight="1" x14ac:dyDescent="0.55000000000000004">
      <c r="A26" s="2" t="s">
        <v>157</v>
      </c>
      <c r="B26" s="1"/>
      <c r="C26" s="38">
        <v>0</v>
      </c>
      <c r="D26" s="227"/>
      <c r="E26" s="38">
        <v>0</v>
      </c>
      <c r="F26" s="227"/>
      <c r="G26" s="38">
        <v>0</v>
      </c>
      <c r="H26" s="227"/>
      <c r="I26" s="38">
        <v>0</v>
      </c>
      <c r="J26" s="227"/>
      <c r="K26" s="38">
        <v>0</v>
      </c>
      <c r="L26" s="227"/>
      <c r="M26" s="38">
        <v>0</v>
      </c>
      <c r="N26" s="227"/>
      <c r="O26" s="38">
        <v>524011165574</v>
      </c>
      <c r="P26" s="227"/>
      <c r="Q26" s="38">
        <v>524011165574</v>
      </c>
      <c r="R26" s="1"/>
      <c r="S26" s="3"/>
      <c r="T26" s="1"/>
      <c r="U26" s="3"/>
      <c r="V26" s="1"/>
      <c r="W26" s="3"/>
      <c r="X26" s="1"/>
      <c r="Y26" s="5"/>
      <c r="Z26" s="9"/>
      <c r="AA26" s="9"/>
    </row>
    <row r="27" spans="1:27" ht="21.75" customHeight="1" x14ac:dyDescent="0.55000000000000004">
      <c r="A27" s="2" t="s">
        <v>116</v>
      </c>
      <c r="B27" s="1"/>
      <c r="C27" s="38">
        <v>0</v>
      </c>
      <c r="D27" s="227"/>
      <c r="E27" s="38">
        <v>197363469</v>
      </c>
      <c r="F27" s="227"/>
      <c r="G27" s="38">
        <v>0</v>
      </c>
      <c r="H27" s="227"/>
      <c r="I27" s="38">
        <v>197363469</v>
      </c>
      <c r="J27" s="227"/>
      <c r="K27" s="38">
        <v>0</v>
      </c>
      <c r="L27" s="227"/>
      <c r="M27" s="38">
        <v>5658882629</v>
      </c>
      <c r="N27" s="227"/>
      <c r="O27" s="38">
        <v>4536722</v>
      </c>
      <c r="P27" s="227"/>
      <c r="Q27" s="38">
        <v>5663419351</v>
      </c>
      <c r="R27" s="1"/>
      <c r="S27" s="3"/>
      <c r="T27" s="1"/>
      <c r="U27" s="3"/>
      <c r="V27" s="1"/>
      <c r="W27" s="3"/>
      <c r="X27" s="1"/>
      <c r="Y27" s="5"/>
      <c r="Z27" s="9"/>
      <c r="AA27" s="9"/>
    </row>
    <row r="28" spans="1:27" ht="21.75" customHeight="1" x14ac:dyDescent="0.55000000000000004">
      <c r="A28" s="2" t="s">
        <v>156</v>
      </c>
      <c r="B28" s="1"/>
      <c r="C28" s="38">
        <v>0</v>
      </c>
      <c r="D28" s="227"/>
      <c r="E28" s="38">
        <v>0</v>
      </c>
      <c r="F28" s="227"/>
      <c r="G28" s="38">
        <v>0</v>
      </c>
      <c r="H28" s="227"/>
      <c r="I28" s="38">
        <v>0</v>
      </c>
      <c r="J28" s="227"/>
      <c r="K28" s="38">
        <v>3858683040</v>
      </c>
      <c r="L28" s="227"/>
      <c r="M28" s="38">
        <v>0</v>
      </c>
      <c r="N28" s="227"/>
      <c r="O28" s="38">
        <v>-434458488</v>
      </c>
      <c r="P28" s="227"/>
      <c r="Q28" s="38">
        <v>3424224552</v>
      </c>
      <c r="R28" s="1"/>
      <c r="S28" s="3"/>
      <c r="T28" s="1"/>
      <c r="U28" s="3"/>
      <c r="V28" s="1"/>
      <c r="W28" s="3"/>
      <c r="X28" s="1"/>
      <c r="Y28" s="5"/>
      <c r="Z28" s="9"/>
      <c r="AA28" s="9"/>
    </row>
    <row r="29" spans="1:27" ht="21.75" customHeight="1" x14ac:dyDescent="0.55000000000000004">
      <c r="A29" s="2" t="s">
        <v>38</v>
      </c>
      <c r="B29" s="1"/>
      <c r="C29" s="38">
        <v>0</v>
      </c>
      <c r="D29" s="227"/>
      <c r="E29" s="38">
        <v>0</v>
      </c>
      <c r="F29" s="227"/>
      <c r="G29" s="38">
        <v>0</v>
      </c>
      <c r="H29" s="227"/>
      <c r="I29" s="38">
        <v>0</v>
      </c>
      <c r="J29" s="227"/>
      <c r="K29" s="38">
        <v>0</v>
      </c>
      <c r="L29" s="227"/>
      <c r="M29" s="38">
        <v>0</v>
      </c>
      <c r="N29" s="227"/>
      <c r="O29" s="38">
        <v>430725444</v>
      </c>
      <c r="P29" s="227"/>
      <c r="Q29" s="38">
        <v>430725444</v>
      </c>
      <c r="R29" s="1"/>
      <c r="S29" s="3"/>
      <c r="T29" s="1"/>
      <c r="U29" s="3"/>
      <c r="V29" s="1"/>
      <c r="W29" s="3"/>
      <c r="X29" s="1"/>
      <c r="Y29" s="5"/>
      <c r="Z29" s="9"/>
      <c r="AA29" s="9"/>
    </row>
    <row r="30" spans="1:27" ht="21.75" customHeight="1" x14ac:dyDescent="0.55000000000000004">
      <c r="A30" s="2" t="s">
        <v>120</v>
      </c>
      <c r="B30" s="1"/>
      <c r="C30" s="38">
        <v>83016660</v>
      </c>
      <c r="D30" s="227"/>
      <c r="E30" s="38">
        <v>3515807</v>
      </c>
      <c r="F30" s="227"/>
      <c r="G30" s="38">
        <v>0</v>
      </c>
      <c r="H30" s="227"/>
      <c r="I30" s="38">
        <v>86532467</v>
      </c>
      <c r="J30" s="227"/>
      <c r="K30" s="38">
        <v>964759105</v>
      </c>
      <c r="L30" s="227"/>
      <c r="M30" s="38">
        <v>245943380</v>
      </c>
      <c r="N30" s="227"/>
      <c r="O30" s="38">
        <v>0</v>
      </c>
      <c r="P30" s="227"/>
      <c r="Q30" s="38">
        <v>1210702485</v>
      </c>
      <c r="R30" s="1"/>
      <c r="S30" s="3"/>
      <c r="T30" s="1"/>
      <c r="U30" s="3"/>
      <c r="V30" s="1"/>
      <c r="W30" s="3"/>
      <c r="X30" s="1"/>
      <c r="Y30" s="5"/>
      <c r="Z30" s="9"/>
      <c r="AA30" s="9"/>
    </row>
    <row r="31" spans="1:27" ht="21.75" customHeight="1" x14ac:dyDescent="0.55000000000000004">
      <c r="A31" s="2" t="s">
        <v>42</v>
      </c>
      <c r="B31" s="1"/>
      <c r="C31" s="38">
        <v>22555092237</v>
      </c>
      <c r="D31" s="227"/>
      <c r="E31" s="38">
        <v>6172628208</v>
      </c>
      <c r="F31" s="227"/>
      <c r="G31" s="38">
        <v>0</v>
      </c>
      <c r="H31" s="227"/>
      <c r="I31" s="38">
        <v>28727720445</v>
      </c>
      <c r="J31" s="227"/>
      <c r="K31" s="38">
        <v>260387592694</v>
      </c>
      <c r="L31" s="227"/>
      <c r="M31" s="38">
        <v>37332478696</v>
      </c>
      <c r="N31" s="227"/>
      <c r="O31" s="38">
        <v>0</v>
      </c>
      <c r="P31" s="227"/>
      <c r="Q31" s="38">
        <v>297720071390</v>
      </c>
      <c r="R31" s="1"/>
      <c r="S31" s="3"/>
      <c r="T31" s="1"/>
      <c r="U31" s="3"/>
      <c r="V31" s="1"/>
      <c r="W31" s="3"/>
      <c r="X31" s="1"/>
      <c r="Y31" s="5"/>
      <c r="Z31" s="9"/>
      <c r="AA31" s="9"/>
    </row>
    <row r="32" spans="1:27" ht="21.75" customHeight="1" x14ac:dyDescent="0.55000000000000004">
      <c r="A32" s="2" t="s">
        <v>256</v>
      </c>
      <c r="B32" s="1"/>
      <c r="C32" s="38">
        <v>90554054688</v>
      </c>
      <c r="D32" s="227"/>
      <c r="E32" s="38">
        <v>-74275085199</v>
      </c>
      <c r="F32" s="227"/>
      <c r="G32" s="38">
        <v>0</v>
      </c>
      <c r="H32" s="227"/>
      <c r="I32" s="38">
        <v>16278969489</v>
      </c>
      <c r="J32" s="227"/>
      <c r="K32" s="38">
        <v>393380123352</v>
      </c>
      <c r="L32" s="227"/>
      <c r="M32" s="38">
        <v>-65396551829</v>
      </c>
      <c r="N32" s="227"/>
      <c r="O32" s="38">
        <v>0</v>
      </c>
      <c r="P32" s="227"/>
      <c r="Q32" s="38">
        <v>327983571523</v>
      </c>
      <c r="R32" s="1"/>
      <c r="S32" s="3"/>
      <c r="T32" s="1"/>
      <c r="U32" s="3"/>
      <c r="V32" s="1"/>
      <c r="W32" s="3"/>
      <c r="X32" s="1"/>
      <c r="Y32" s="5"/>
      <c r="Z32" s="9"/>
      <c r="AA32" s="9"/>
    </row>
    <row r="33" spans="1:27" ht="21.75" customHeight="1" x14ac:dyDescent="0.55000000000000004">
      <c r="A33" s="2" t="s">
        <v>160</v>
      </c>
      <c r="B33" s="1"/>
      <c r="C33" s="38">
        <v>56840547945</v>
      </c>
      <c r="D33" s="227"/>
      <c r="E33" s="38">
        <v>29761887480</v>
      </c>
      <c r="F33" s="227"/>
      <c r="G33" s="38">
        <v>0</v>
      </c>
      <c r="H33" s="227"/>
      <c r="I33" s="38">
        <v>86602435425</v>
      </c>
      <c r="J33" s="227"/>
      <c r="K33" s="38">
        <v>485664657538</v>
      </c>
      <c r="L33" s="227"/>
      <c r="M33" s="38">
        <v>-310668812500</v>
      </c>
      <c r="N33" s="227"/>
      <c r="O33" s="38">
        <v>0</v>
      </c>
      <c r="P33" s="227"/>
      <c r="Q33" s="38">
        <v>174995845038</v>
      </c>
      <c r="R33" s="1"/>
      <c r="S33" s="3"/>
      <c r="T33" s="1"/>
      <c r="U33" s="3"/>
      <c r="V33" s="1"/>
      <c r="W33" s="3"/>
      <c r="X33" s="1"/>
      <c r="Y33" s="5"/>
      <c r="Z33" s="9"/>
      <c r="AA33" s="9"/>
    </row>
    <row r="34" spans="1:27" ht="21.75" customHeight="1" x14ac:dyDescent="0.55000000000000004">
      <c r="A34" s="2" t="s">
        <v>193</v>
      </c>
      <c r="B34" s="1"/>
      <c r="C34" s="38">
        <v>76130036504</v>
      </c>
      <c r="D34" s="227"/>
      <c r="E34" s="38">
        <v>11697879375</v>
      </c>
      <c r="F34" s="227"/>
      <c r="G34" s="38">
        <v>0</v>
      </c>
      <c r="H34" s="227"/>
      <c r="I34" s="38">
        <v>87827915879</v>
      </c>
      <c r="J34" s="227"/>
      <c r="K34" s="38">
        <v>787445480128</v>
      </c>
      <c r="L34" s="227"/>
      <c r="M34" s="38">
        <v>-372383907468</v>
      </c>
      <c r="N34" s="227"/>
      <c r="O34" s="38">
        <v>0</v>
      </c>
      <c r="P34" s="227"/>
      <c r="Q34" s="38">
        <v>415061572660</v>
      </c>
      <c r="R34" s="1"/>
      <c r="S34" s="3"/>
      <c r="T34" s="1"/>
      <c r="U34" s="3"/>
      <c r="V34" s="1"/>
      <c r="W34" s="3"/>
      <c r="X34" s="1"/>
      <c r="Y34" s="5"/>
      <c r="Z34" s="9"/>
      <c r="AA34" s="9"/>
    </row>
    <row r="35" spans="1:27" ht="21.75" customHeight="1" x14ac:dyDescent="0.55000000000000004">
      <c r="A35" s="2" t="s">
        <v>166</v>
      </c>
      <c r="B35" s="1"/>
      <c r="C35" s="38">
        <v>131265412</v>
      </c>
      <c r="D35" s="227"/>
      <c r="E35" s="38">
        <v>0</v>
      </c>
      <c r="F35" s="227"/>
      <c r="G35" s="38">
        <v>0</v>
      </c>
      <c r="H35" s="227"/>
      <c r="I35" s="38">
        <v>131265412</v>
      </c>
      <c r="J35" s="227"/>
      <c r="K35" s="38">
        <v>1515344178</v>
      </c>
      <c r="L35" s="227"/>
      <c r="M35" s="38">
        <v>665361141</v>
      </c>
      <c r="N35" s="227"/>
      <c r="O35" s="38">
        <v>0</v>
      </c>
      <c r="P35" s="227"/>
      <c r="Q35" s="38">
        <v>2180705319</v>
      </c>
      <c r="R35" s="1"/>
      <c r="S35" s="3"/>
      <c r="T35" s="1"/>
      <c r="U35" s="3"/>
      <c r="V35" s="1"/>
      <c r="W35" s="3"/>
      <c r="X35" s="1"/>
      <c r="Y35" s="5"/>
      <c r="Z35" s="9"/>
      <c r="AA35" s="9"/>
    </row>
    <row r="36" spans="1:27" ht="21.75" customHeight="1" x14ac:dyDescent="0.55000000000000004">
      <c r="A36" s="2" t="s">
        <v>41</v>
      </c>
      <c r="B36" s="1"/>
      <c r="C36" s="38">
        <v>11604133048</v>
      </c>
      <c r="D36" s="227"/>
      <c r="E36" s="38">
        <v>-25799232040</v>
      </c>
      <c r="F36" s="227"/>
      <c r="G36" s="38">
        <v>0</v>
      </c>
      <c r="H36" s="227"/>
      <c r="I36" s="38">
        <v>-14195098992</v>
      </c>
      <c r="J36" s="227"/>
      <c r="K36" s="38">
        <v>134210630652</v>
      </c>
      <c r="L36" s="227"/>
      <c r="M36" s="38">
        <v>41356448460</v>
      </c>
      <c r="N36" s="227"/>
      <c r="O36" s="38">
        <v>0</v>
      </c>
      <c r="P36" s="227"/>
      <c r="Q36" s="38">
        <v>175567079112</v>
      </c>
      <c r="R36" s="1"/>
      <c r="S36" s="3"/>
      <c r="T36" s="1"/>
      <c r="U36" s="3"/>
      <c r="V36" s="1"/>
      <c r="W36" s="3"/>
      <c r="X36" s="1"/>
      <c r="Y36" s="5"/>
      <c r="Z36" s="9"/>
      <c r="AA36" s="9"/>
    </row>
    <row r="37" spans="1:27" ht="21.75" customHeight="1" x14ac:dyDescent="0.55000000000000004">
      <c r="A37" s="2" t="s">
        <v>28</v>
      </c>
      <c r="B37" s="1"/>
      <c r="C37" s="38">
        <v>206154411</v>
      </c>
      <c r="D37" s="227"/>
      <c r="E37" s="38">
        <v>441010800</v>
      </c>
      <c r="F37" s="227"/>
      <c r="G37" s="38">
        <v>0</v>
      </c>
      <c r="H37" s="227"/>
      <c r="I37" s="38">
        <v>647165211</v>
      </c>
      <c r="J37" s="227"/>
      <c r="K37" s="38">
        <v>2413049972</v>
      </c>
      <c r="L37" s="227"/>
      <c r="M37" s="38">
        <v>264314803</v>
      </c>
      <c r="N37" s="227"/>
      <c r="O37" s="38">
        <v>0</v>
      </c>
      <c r="P37" s="227"/>
      <c r="Q37" s="38">
        <v>2677364775</v>
      </c>
      <c r="R37" s="1"/>
      <c r="S37" s="3"/>
      <c r="T37" s="1"/>
      <c r="U37" s="3"/>
      <c r="V37" s="1"/>
      <c r="W37" s="3"/>
      <c r="X37" s="1"/>
      <c r="Y37" s="5"/>
      <c r="Z37" s="9"/>
      <c r="AA37" s="9"/>
    </row>
    <row r="38" spans="1:27" ht="21.75" customHeight="1" x14ac:dyDescent="0.55000000000000004">
      <c r="A38" s="2" t="s">
        <v>188</v>
      </c>
      <c r="B38" s="1"/>
      <c r="C38" s="38">
        <v>7738408416</v>
      </c>
      <c r="D38" s="227"/>
      <c r="E38" s="38">
        <v>2960832125</v>
      </c>
      <c r="F38" s="227"/>
      <c r="G38" s="38">
        <v>0</v>
      </c>
      <c r="H38" s="227"/>
      <c r="I38" s="38">
        <v>10699240541</v>
      </c>
      <c r="J38" s="227"/>
      <c r="K38" s="38">
        <v>81643041787</v>
      </c>
      <c r="L38" s="227"/>
      <c r="M38" s="38">
        <v>30458981657</v>
      </c>
      <c r="N38" s="227"/>
      <c r="O38" s="38">
        <v>0</v>
      </c>
      <c r="P38" s="227"/>
      <c r="Q38" s="38">
        <v>112102023444</v>
      </c>
      <c r="R38" s="1"/>
      <c r="S38" s="3"/>
      <c r="T38" s="1"/>
      <c r="U38" s="3"/>
      <c r="V38" s="1"/>
      <c r="W38" s="3"/>
      <c r="X38" s="1"/>
      <c r="Y38" s="5"/>
      <c r="Z38" s="9"/>
      <c r="AA38" s="9"/>
    </row>
    <row r="39" spans="1:27" ht="21.75" customHeight="1" x14ac:dyDescent="0.55000000000000004">
      <c r="A39" s="2" t="s">
        <v>181</v>
      </c>
      <c r="B39" s="1"/>
      <c r="C39" s="38">
        <v>734325173</v>
      </c>
      <c r="D39" s="227"/>
      <c r="E39" s="38">
        <v>1153490892</v>
      </c>
      <c r="F39" s="227"/>
      <c r="G39" s="38">
        <v>0</v>
      </c>
      <c r="H39" s="227"/>
      <c r="I39" s="38">
        <v>1887816065</v>
      </c>
      <c r="J39" s="227"/>
      <c r="K39" s="38">
        <v>7778039008</v>
      </c>
      <c r="L39" s="227"/>
      <c r="M39" s="38">
        <v>5220681075</v>
      </c>
      <c r="N39" s="227"/>
      <c r="O39" s="38">
        <v>0</v>
      </c>
      <c r="P39" s="227"/>
      <c r="Q39" s="38">
        <v>12998720083</v>
      </c>
      <c r="R39" s="1"/>
      <c r="S39" s="3"/>
      <c r="T39" s="1"/>
      <c r="U39" s="3"/>
      <c r="V39" s="1"/>
      <c r="W39" s="3"/>
      <c r="X39" s="1"/>
      <c r="Y39" s="5"/>
      <c r="Z39" s="9"/>
      <c r="AA39" s="9"/>
    </row>
    <row r="40" spans="1:27" ht="21.75" customHeight="1" thickBot="1" x14ac:dyDescent="0.65">
      <c r="A40" s="2" t="s">
        <v>88</v>
      </c>
      <c r="B40" s="2"/>
      <c r="C40" s="237">
        <f t="shared" ref="C40:Q40" si="0">SUM(C7:C39)</f>
        <v>271433375824</v>
      </c>
      <c r="D40" s="238">
        <f t="shared" si="0"/>
        <v>0</v>
      </c>
      <c r="E40" s="237">
        <f t="shared" si="0"/>
        <v>-46253210747</v>
      </c>
      <c r="F40" s="238">
        <f t="shared" si="0"/>
        <v>0</v>
      </c>
      <c r="G40" s="237">
        <f t="shared" si="0"/>
        <v>0</v>
      </c>
      <c r="H40" s="239">
        <f t="shared" si="0"/>
        <v>0</v>
      </c>
      <c r="I40" s="238">
        <f t="shared" si="0"/>
        <v>225180165077</v>
      </c>
      <c r="J40" s="239">
        <f t="shared" si="0"/>
        <v>0</v>
      </c>
      <c r="K40" s="237">
        <f t="shared" si="0"/>
        <v>2237858777376</v>
      </c>
      <c r="L40" s="239">
        <f t="shared" si="0"/>
        <v>0</v>
      </c>
      <c r="M40" s="237">
        <f t="shared" si="0"/>
        <v>-598415525442</v>
      </c>
      <c r="N40" s="239">
        <f t="shared" si="0"/>
        <v>0</v>
      </c>
      <c r="O40" s="237">
        <f t="shared" si="0"/>
        <v>621879176430</v>
      </c>
      <c r="P40" s="221">
        <f t="shared" si="0"/>
        <v>0</v>
      </c>
      <c r="Q40" s="238">
        <f t="shared" si="0"/>
        <v>2261322428364</v>
      </c>
      <c r="R40" s="1"/>
      <c r="S40" s="3"/>
      <c r="T40" s="1"/>
      <c r="U40" s="3"/>
      <c r="V40" s="1"/>
      <c r="W40" s="3"/>
      <c r="X40" s="1"/>
      <c r="Y40" s="5"/>
      <c r="Z40" s="9"/>
      <c r="AA40" s="9"/>
    </row>
    <row r="41" spans="1:27" ht="21.75" customHeight="1" thickTop="1" x14ac:dyDescent="0.5">
      <c r="C41" s="48"/>
      <c r="E41" s="48"/>
      <c r="G41" s="28"/>
      <c r="I41" s="28"/>
      <c r="K41" s="48"/>
      <c r="M41" s="48"/>
      <c r="O41" s="30"/>
      <c r="R41" s="1"/>
      <c r="S41" s="3"/>
      <c r="T41" s="1"/>
      <c r="U41" s="3"/>
      <c r="V41" s="1"/>
      <c r="W41" s="3"/>
      <c r="X41" s="1"/>
      <c r="Y41" s="5"/>
      <c r="Z41" s="9"/>
      <c r="AA41" s="9"/>
    </row>
    <row r="42" spans="1:27" ht="21.75" customHeight="1" x14ac:dyDescent="0.5">
      <c r="C42" s="28"/>
      <c r="E42" s="32"/>
      <c r="G42" s="28"/>
      <c r="K42" s="28"/>
      <c r="M42" s="30"/>
      <c r="O42" s="30"/>
      <c r="Q42" s="32"/>
      <c r="R42" s="1"/>
      <c r="S42" s="3"/>
      <c r="T42" s="1"/>
      <c r="U42" s="3"/>
      <c r="V42" s="1"/>
      <c r="W42" s="3"/>
      <c r="X42" s="1"/>
      <c r="Y42" s="5"/>
      <c r="Z42" s="9"/>
      <c r="AA42" s="9"/>
    </row>
    <row r="43" spans="1:27" ht="21.75" customHeight="1" x14ac:dyDescent="0.5">
      <c r="K43" s="152"/>
      <c r="M43" s="30"/>
      <c r="Q43" s="30"/>
      <c r="R43" s="1"/>
      <c r="S43" s="3"/>
      <c r="T43" s="1"/>
      <c r="U43" s="3"/>
      <c r="V43" s="1"/>
      <c r="W43" s="3"/>
      <c r="X43" s="1"/>
      <c r="Y43" s="5"/>
      <c r="Z43" s="9"/>
      <c r="AA43" s="9"/>
    </row>
    <row r="44" spans="1:27" ht="21.75" customHeight="1" x14ac:dyDescent="0.5">
      <c r="K44" s="28"/>
      <c r="M44" s="31"/>
      <c r="O44" s="31"/>
      <c r="Q44" s="31"/>
      <c r="R44" s="1"/>
      <c r="S44" s="3"/>
      <c r="T44" s="1"/>
      <c r="U44" s="3"/>
      <c r="V44" s="1"/>
      <c r="W44" s="3"/>
      <c r="X44" s="1"/>
      <c r="Y44" s="5"/>
      <c r="Z44" s="9"/>
      <c r="AA44" s="9"/>
    </row>
    <row r="45" spans="1:27" ht="21.75" customHeight="1" x14ac:dyDescent="0.5">
      <c r="K45" s="30"/>
      <c r="Q45" s="28"/>
      <c r="R45" s="1"/>
      <c r="S45" s="3"/>
      <c r="T45" s="1"/>
      <c r="U45" s="3"/>
      <c r="V45" s="1"/>
      <c r="W45" s="3"/>
      <c r="X45" s="1"/>
      <c r="Y45" s="5"/>
      <c r="Z45" s="9"/>
      <c r="AA45" s="9"/>
    </row>
    <row r="46" spans="1:27" ht="21.75" customHeight="1" x14ac:dyDescent="0.5">
      <c r="C46" s="32"/>
      <c r="E46" s="32"/>
      <c r="K46" s="48"/>
      <c r="M46" s="48"/>
      <c r="R46" s="1"/>
      <c r="S46" s="3"/>
      <c r="T46" s="1"/>
      <c r="U46" s="3"/>
      <c r="V46" s="1"/>
      <c r="W46" s="3"/>
      <c r="X46" s="1"/>
      <c r="Y46" s="5"/>
      <c r="Z46" s="9"/>
      <c r="AA46" s="9"/>
    </row>
    <row r="47" spans="1:27" ht="21.75" customHeight="1" x14ac:dyDescent="0.5">
      <c r="R47" s="1"/>
      <c r="S47" s="3"/>
      <c r="T47" s="1"/>
      <c r="U47" s="3"/>
      <c r="V47" s="1"/>
      <c r="W47" s="3"/>
      <c r="X47" s="1"/>
      <c r="Y47" s="5"/>
      <c r="Z47" s="9"/>
      <c r="AA47" s="9"/>
    </row>
    <row r="48" spans="1:27" ht="21.75" customHeight="1" x14ac:dyDescent="0.5">
      <c r="O48" s="32"/>
      <c r="R48" s="1"/>
      <c r="S48" s="3"/>
      <c r="T48" s="1"/>
      <c r="U48" s="3"/>
      <c r="V48" s="1"/>
      <c r="W48" s="3"/>
      <c r="X48" s="1"/>
      <c r="Y48" s="5"/>
      <c r="Z48" s="9"/>
      <c r="AA48" s="9"/>
    </row>
    <row r="49" spans="1:27" ht="21.75" customHeight="1" x14ac:dyDescent="0.5">
      <c r="K49" s="32"/>
      <c r="M49" s="32"/>
      <c r="R49" s="1"/>
      <c r="S49" s="3"/>
      <c r="T49" s="1"/>
      <c r="U49" s="3"/>
      <c r="V49" s="1"/>
      <c r="W49" s="3"/>
      <c r="X49" s="1"/>
      <c r="Y49" s="5"/>
      <c r="Z49" s="9"/>
      <c r="AA49" s="9"/>
    </row>
    <row r="50" spans="1:27" ht="21.75" customHeight="1" x14ac:dyDescent="0.5">
      <c r="R50" s="1"/>
      <c r="S50" s="3"/>
      <c r="T50" s="1"/>
      <c r="U50" s="3"/>
      <c r="V50" s="1"/>
      <c r="W50" s="3"/>
      <c r="X50" s="1"/>
      <c r="Y50" s="5"/>
      <c r="Z50" s="9"/>
      <c r="AA50" s="9"/>
    </row>
    <row r="51" spans="1:27" ht="21.75" customHeight="1" x14ac:dyDescent="0.5">
      <c r="R51" s="1"/>
      <c r="S51" s="3"/>
      <c r="T51" s="1"/>
      <c r="U51" s="3"/>
      <c r="V51" s="1"/>
      <c r="W51" s="3"/>
      <c r="X51" s="1"/>
      <c r="Y51" s="5"/>
      <c r="Z51" s="9"/>
      <c r="AA51" s="9"/>
    </row>
    <row r="52" spans="1:27" ht="21.75" customHeight="1" x14ac:dyDescent="0.5">
      <c r="R52" s="1"/>
      <c r="S52" s="3"/>
      <c r="T52" s="1"/>
      <c r="U52" s="3"/>
      <c r="V52" s="1"/>
      <c r="W52" s="3"/>
      <c r="X52" s="1"/>
      <c r="Y52" s="5"/>
      <c r="Z52" s="9"/>
      <c r="AA52" s="9"/>
    </row>
    <row r="53" spans="1:27" ht="21.75" customHeight="1" x14ac:dyDescent="0.5">
      <c r="R53" s="1"/>
      <c r="S53" s="3"/>
      <c r="T53" s="1"/>
      <c r="U53" s="3"/>
      <c r="V53" s="1"/>
      <c r="W53" s="3"/>
      <c r="X53" s="1"/>
      <c r="Y53" s="5"/>
      <c r="Z53" s="9"/>
      <c r="AA53" s="9"/>
    </row>
    <row r="54" spans="1:27" ht="21.75" customHeight="1" x14ac:dyDescent="0.5">
      <c r="R54" s="1"/>
      <c r="S54" s="3"/>
      <c r="T54" s="1"/>
      <c r="U54" s="3"/>
      <c r="V54" s="1"/>
      <c r="W54" s="3"/>
      <c r="X54" s="1"/>
      <c r="Y54" s="5"/>
      <c r="Z54" s="9"/>
      <c r="AA54" s="9"/>
    </row>
    <row r="55" spans="1:27" ht="21.75" customHeight="1" x14ac:dyDescent="0.5">
      <c r="R55" s="1"/>
      <c r="S55" s="3"/>
      <c r="T55" s="1"/>
      <c r="U55" s="3"/>
      <c r="V55" s="1"/>
      <c r="W55" s="3"/>
      <c r="X55" s="1"/>
      <c r="Y55" s="5"/>
      <c r="Z55" s="9"/>
      <c r="AA55" s="9"/>
    </row>
    <row r="56" spans="1:27" s="137" customFormat="1" ht="21.75" customHeight="1" x14ac:dyDescent="0.55000000000000004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"/>
      <c r="S56" s="95"/>
      <c r="T56" s="2"/>
      <c r="U56" s="95"/>
      <c r="V56" s="2"/>
      <c r="W56" s="95"/>
      <c r="X56" s="2"/>
      <c r="Y56" s="103"/>
      <c r="Z56" s="136"/>
      <c r="AA56" s="136"/>
    </row>
    <row r="57" spans="1:27" x14ac:dyDescent="0.5">
      <c r="U57" s="9"/>
      <c r="Y57" s="55"/>
      <c r="Z57" s="9"/>
      <c r="AA57" s="9"/>
    </row>
    <row r="58" spans="1:27" hidden="1" x14ac:dyDescent="0.5"/>
    <row r="59" spans="1:27" hidden="1" x14ac:dyDescent="0.5"/>
    <row r="60" spans="1:27" hidden="1" x14ac:dyDescent="0.5">
      <c r="U60" s="9"/>
    </row>
    <row r="61" spans="1:27" hidden="1" x14ac:dyDescent="0.5">
      <c r="W61" s="9"/>
    </row>
  </sheetData>
  <mergeCells count="13">
    <mergeCell ref="A3:Q3"/>
    <mergeCell ref="A2:Q2"/>
    <mergeCell ref="A1:Q1"/>
    <mergeCell ref="O6"/>
    <mergeCell ref="K5:Q5"/>
    <mergeCell ref="A5:A6"/>
    <mergeCell ref="C6"/>
    <mergeCell ref="E6"/>
    <mergeCell ref="G6"/>
    <mergeCell ref="I6"/>
    <mergeCell ref="C5:I5"/>
    <mergeCell ref="K6"/>
    <mergeCell ref="M6"/>
  </mergeCells>
  <printOptions horizontalCentered="1"/>
  <pageMargins left="0" right="0" top="0.39370078740157499" bottom="0.74803149606299202" header="0" footer="0.196850393700787"/>
  <pageSetup paperSize="9" scale="48" firstPageNumber="16" orientation="landscape" useFirstPageNumber="1" r:id="rId1"/>
  <headerFooter>
    <oddFooter xml:space="preserve">&amp;C&amp;"B Nazanin,Regular"&amp;P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7"/>
  <sheetViews>
    <sheetView rightToLeft="1" view="pageBreakPreview" zoomScale="70" zoomScaleNormal="70" zoomScaleSheetLayoutView="70" workbookViewId="0">
      <selection activeCell="G34" sqref="G34"/>
    </sheetView>
  </sheetViews>
  <sheetFormatPr defaultColWidth="25.42578125" defaultRowHeight="21" customHeight="1" x14ac:dyDescent="0.5"/>
  <cols>
    <col min="1" max="1" width="37.140625" style="7" customWidth="1"/>
    <col min="2" max="2" width="1.140625" style="7" customWidth="1"/>
    <col min="3" max="3" width="28.42578125" style="7" customWidth="1"/>
    <col min="4" max="4" width="1.140625" style="7" customWidth="1"/>
    <col min="5" max="5" width="33.5703125" style="7" customWidth="1"/>
    <col min="6" max="6" width="1.140625" style="7" customWidth="1"/>
    <col min="7" max="7" width="33.5703125" style="7" customWidth="1"/>
    <col min="8" max="8" width="1.140625" style="7" customWidth="1"/>
    <col min="9" max="16384" width="25.42578125" style="7"/>
  </cols>
  <sheetData>
    <row r="1" spans="1:8" ht="21" customHeight="1" x14ac:dyDescent="0.5">
      <c r="A1" s="317" t="s">
        <v>0</v>
      </c>
      <c r="B1" s="317"/>
      <c r="C1" s="317"/>
      <c r="D1" s="317"/>
      <c r="E1" s="317"/>
      <c r="F1" s="317"/>
      <c r="G1" s="317"/>
      <c r="H1" s="143"/>
    </row>
    <row r="2" spans="1:8" ht="21" customHeight="1" x14ac:dyDescent="0.5">
      <c r="A2" s="317" t="s">
        <v>66</v>
      </c>
      <c r="B2" s="317"/>
      <c r="C2" s="317"/>
      <c r="D2" s="317"/>
      <c r="E2" s="317"/>
      <c r="F2" s="317"/>
      <c r="G2" s="317"/>
      <c r="H2" s="143"/>
    </row>
    <row r="3" spans="1:8" ht="21" customHeight="1" x14ac:dyDescent="0.5">
      <c r="A3" s="317" t="str">
        <f>سهام!A3</f>
        <v>برای ماه منتهی به 1399/08/30</v>
      </c>
      <c r="B3" s="317"/>
      <c r="C3" s="317"/>
      <c r="D3" s="317"/>
      <c r="E3" s="317"/>
      <c r="F3" s="317"/>
      <c r="G3" s="317"/>
      <c r="H3" s="143"/>
    </row>
    <row r="4" spans="1:8" ht="9" customHeight="1" x14ac:dyDescent="0.5">
      <c r="A4" s="90"/>
      <c r="B4" s="90"/>
      <c r="C4" s="90"/>
      <c r="D4" s="90"/>
      <c r="E4" s="90"/>
      <c r="F4" s="90"/>
      <c r="G4" s="90"/>
      <c r="H4" s="90"/>
    </row>
    <row r="5" spans="1:8" ht="21" customHeight="1" x14ac:dyDescent="0.5">
      <c r="A5" s="310" t="s">
        <v>108</v>
      </c>
      <c r="B5" s="310"/>
      <c r="C5" s="310"/>
      <c r="D5" s="310"/>
      <c r="E5" s="310"/>
      <c r="F5" s="310"/>
      <c r="G5" s="310"/>
      <c r="H5" s="144"/>
    </row>
    <row r="6" spans="1:8" s="21" customFormat="1" ht="21" customHeight="1" x14ac:dyDescent="0.5">
      <c r="A6" s="316" t="s">
        <v>89</v>
      </c>
      <c r="B6" s="316" t="s">
        <v>89</v>
      </c>
      <c r="C6" s="316" t="s">
        <v>89</v>
      </c>
      <c r="E6" s="316" t="s">
        <v>68</v>
      </c>
      <c r="F6" s="316" t="s">
        <v>68</v>
      </c>
      <c r="G6" s="91" t="s">
        <v>69</v>
      </c>
      <c r="H6" s="138"/>
    </row>
    <row r="7" spans="1:8" s="21" customFormat="1" ht="21" customHeight="1" x14ac:dyDescent="0.5">
      <c r="A7" s="316" t="s">
        <v>90</v>
      </c>
      <c r="C7" s="316" t="s">
        <v>54</v>
      </c>
      <c r="D7" s="232"/>
      <c r="E7" s="316" t="s">
        <v>91</v>
      </c>
      <c r="F7" s="232"/>
      <c r="G7" s="316" t="s">
        <v>91</v>
      </c>
      <c r="H7" s="52"/>
    </row>
    <row r="8" spans="1:8" ht="21" customHeight="1" x14ac:dyDescent="0.55000000000000004">
      <c r="A8" s="2" t="s">
        <v>60</v>
      </c>
      <c r="C8" s="37" t="s">
        <v>63</v>
      </c>
      <c r="D8" s="233"/>
      <c r="E8" s="38">
        <v>3833588</v>
      </c>
      <c r="F8" s="234"/>
      <c r="G8" s="38">
        <v>8802087286</v>
      </c>
    </row>
    <row r="9" spans="1:8" ht="21" customHeight="1" x14ac:dyDescent="0.55000000000000004">
      <c r="A9" s="2" t="s">
        <v>64</v>
      </c>
      <c r="C9" s="37" t="s">
        <v>65</v>
      </c>
      <c r="D9" s="233"/>
      <c r="E9" s="38">
        <v>1021</v>
      </c>
      <c r="F9" s="234"/>
      <c r="G9" s="38">
        <v>10368</v>
      </c>
    </row>
    <row r="10" spans="1:8" ht="21" customHeight="1" x14ac:dyDescent="0.55000000000000004">
      <c r="A10" s="2" t="s">
        <v>64</v>
      </c>
      <c r="C10" s="37" t="s">
        <v>202</v>
      </c>
      <c r="D10" s="233"/>
      <c r="E10" s="38">
        <v>980</v>
      </c>
      <c r="F10" s="233"/>
      <c r="G10" s="38">
        <v>9952</v>
      </c>
    </row>
    <row r="11" spans="1:8" ht="21" customHeight="1" x14ac:dyDescent="0.55000000000000004">
      <c r="A11" s="2" t="s">
        <v>203</v>
      </c>
      <c r="C11" s="37" t="s">
        <v>204</v>
      </c>
      <c r="D11" s="233"/>
      <c r="E11" s="38">
        <v>31768324</v>
      </c>
      <c r="F11" s="233"/>
      <c r="G11" s="38">
        <v>342730601</v>
      </c>
    </row>
    <row r="12" spans="1:8" ht="21" customHeight="1" x14ac:dyDescent="0.55000000000000004">
      <c r="A12" s="2" t="s">
        <v>206</v>
      </c>
      <c r="C12" s="37" t="s">
        <v>207</v>
      </c>
      <c r="D12" s="233"/>
      <c r="E12" s="38">
        <v>41276</v>
      </c>
      <c r="F12" s="233"/>
      <c r="G12" s="38">
        <v>463444</v>
      </c>
    </row>
    <row r="13" spans="1:8" ht="21" customHeight="1" x14ac:dyDescent="0.55000000000000004">
      <c r="A13" s="2" t="s">
        <v>60</v>
      </c>
      <c r="C13" s="37" t="s">
        <v>215</v>
      </c>
      <c r="D13" s="233"/>
      <c r="E13" s="38">
        <v>0</v>
      </c>
      <c r="F13" s="233"/>
      <c r="G13" s="38">
        <v>278783404464</v>
      </c>
    </row>
    <row r="14" spans="1:8" ht="21" customHeight="1" x14ac:dyDescent="0.55000000000000004">
      <c r="A14" s="2" t="s">
        <v>60</v>
      </c>
      <c r="C14" s="37" t="s">
        <v>217</v>
      </c>
      <c r="D14" s="233"/>
      <c r="E14" s="38">
        <v>0</v>
      </c>
      <c r="F14" s="233"/>
      <c r="G14" s="38">
        <v>695997642058</v>
      </c>
    </row>
    <row r="15" spans="1:8" ht="21" customHeight="1" x14ac:dyDescent="0.55000000000000004">
      <c r="A15" s="2" t="s">
        <v>60</v>
      </c>
      <c r="C15" s="37" t="s">
        <v>240</v>
      </c>
      <c r="D15" s="233"/>
      <c r="E15" s="38">
        <v>0</v>
      </c>
      <c r="F15" s="233"/>
      <c r="G15" s="38">
        <v>55684931531</v>
      </c>
    </row>
    <row r="16" spans="1:8" ht="21" customHeight="1" x14ac:dyDescent="0.55000000000000004">
      <c r="A16" s="2" t="s">
        <v>209</v>
      </c>
      <c r="C16" s="37" t="s">
        <v>303</v>
      </c>
      <c r="D16" s="233"/>
      <c r="E16" s="38">
        <v>43499999</v>
      </c>
      <c r="F16" s="233"/>
      <c r="G16" s="38">
        <v>1845466084</v>
      </c>
    </row>
    <row r="17" spans="1:7" ht="21" customHeight="1" x14ac:dyDescent="0.55000000000000004">
      <c r="A17" s="2" t="s">
        <v>218</v>
      </c>
      <c r="C17" s="37" t="s">
        <v>219</v>
      </c>
      <c r="D17" s="233"/>
      <c r="E17" s="38">
        <v>86302532233</v>
      </c>
      <c r="F17" s="233"/>
      <c r="G17" s="38">
        <v>1011440997247</v>
      </c>
    </row>
    <row r="18" spans="1:7" ht="21" customHeight="1" x14ac:dyDescent="0.55000000000000004">
      <c r="A18" s="2" t="s">
        <v>222</v>
      </c>
      <c r="C18" s="37" t="s">
        <v>223</v>
      </c>
      <c r="D18" s="233"/>
      <c r="E18" s="38">
        <v>0</v>
      </c>
      <c r="F18" s="233"/>
      <c r="G18" s="38">
        <v>329226</v>
      </c>
    </row>
    <row r="19" spans="1:7" ht="21" customHeight="1" x14ac:dyDescent="0.55000000000000004">
      <c r="A19" s="2" t="s">
        <v>206</v>
      </c>
      <c r="C19" s="37" t="s">
        <v>259</v>
      </c>
      <c r="D19" s="233"/>
      <c r="E19" s="38">
        <v>1639</v>
      </c>
      <c r="F19" s="233"/>
      <c r="G19" s="38">
        <v>18345</v>
      </c>
    </row>
    <row r="20" spans="1:7" ht="21" customHeight="1" x14ac:dyDescent="0.55000000000000004">
      <c r="A20" s="2" t="s">
        <v>209</v>
      </c>
      <c r="C20" s="37" t="s">
        <v>224</v>
      </c>
      <c r="D20" s="233"/>
      <c r="E20" s="38">
        <v>150171119</v>
      </c>
      <c r="F20" s="233"/>
      <c r="G20" s="38">
        <v>1672192222</v>
      </c>
    </row>
    <row r="21" spans="1:7" ht="21" customHeight="1" x14ac:dyDescent="0.55000000000000004">
      <c r="A21" s="2" t="s">
        <v>209</v>
      </c>
      <c r="C21" s="37" t="s">
        <v>226</v>
      </c>
      <c r="D21" s="233"/>
      <c r="E21" s="38">
        <v>150171119</v>
      </c>
      <c r="F21" s="233"/>
      <c r="G21" s="38">
        <v>1672192222</v>
      </c>
    </row>
    <row r="22" spans="1:7" ht="21" customHeight="1" x14ac:dyDescent="0.55000000000000004">
      <c r="A22" s="2" t="s">
        <v>209</v>
      </c>
      <c r="C22" s="37" t="s">
        <v>227</v>
      </c>
      <c r="D22" s="233"/>
      <c r="E22" s="38">
        <v>150171119</v>
      </c>
      <c r="F22" s="233"/>
      <c r="G22" s="38">
        <v>1672192222</v>
      </c>
    </row>
    <row r="23" spans="1:7" ht="21" customHeight="1" x14ac:dyDescent="0.55000000000000004">
      <c r="A23" s="2" t="s">
        <v>209</v>
      </c>
      <c r="C23" s="37" t="s">
        <v>228</v>
      </c>
      <c r="D23" s="233"/>
      <c r="E23" s="38">
        <v>150171119</v>
      </c>
      <c r="F23" s="233"/>
      <c r="G23" s="38">
        <v>1672192222</v>
      </c>
    </row>
    <row r="24" spans="1:7" s="8" customFormat="1" ht="21" customHeight="1" x14ac:dyDescent="0.55000000000000004">
      <c r="A24" s="2" t="s">
        <v>209</v>
      </c>
      <c r="B24" s="172"/>
      <c r="C24" s="37" t="s">
        <v>229</v>
      </c>
      <c r="D24" s="233"/>
      <c r="E24" s="38">
        <v>150171119</v>
      </c>
      <c r="F24" s="233">
        <f>SUM(F8:F23)</f>
        <v>0</v>
      </c>
      <c r="G24" s="38">
        <v>1672192222</v>
      </c>
    </row>
    <row r="25" spans="1:7" s="8" customFormat="1" ht="21" customHeight="1" x14ac:dyDescent="0.55000000000000004">
      <c r="A25" s="2" t="s">
        <v>285</v>
      </c>
      <c r="B25" s="172"/>
      <c r="C25" s="37" t="s">
        <v>288</v>
      </c>
      <c r="D25" s="233"/>
      <c r="E25" s="38">
        <v>12568306001</v>
      </c>
      <c r="F25" s="233"/>
      <c r="G25" s="38">
        <v>12568306001</v>
      </c>
    </row>
    <row r="26" spans="1:7" s="8" customFormat="1" ht="21" customHeight="1" x14ac:dyDescent="0.55000000000000004">
      <c r="A26" s="2" t="s">
        <v>285</v>
      </c>
      <c r="B26" s="172"/>
      <c r="C26" s="37" t="s">
        <v>289</v>
      </c>
      <c r="D26" s="233"/>
      <c r="E26" s="38">
        <v>12568306001</v>
      </c>
      <c r="F26" s="233"/>
      <c r="G26" s="38">
        <v>12568306001</v>
      </c>
    </row>
    <row r="27" spans="1:7" s="8" customFormat="1" ht="21" customHeight="1" x14ac:dyDescent="0.55000000000000004">
      <c r="A27" s="2" t="s">
        <v>285</v>
      </c>
      <c r="B27" s="172"/>
      <c r="C27" s="37" t="s">
        <v>290</v>
      </c>
      <c r="D27" s="233"/>
      <c r="E27" s="38">
        <v>12568306001</v>
      </c>
      <c r="F27" s="233"/>
      <c r="G27" s="38">
        <v>12568306001</v>
      </c>
    </row>
    <row r="28" spans="1:7" s="8" customFormat="1" ht="21" customHeight="1" x14ac:dyDescent="0.55000000000000004">
      <c r="A28" s="2" t="s">
        <v>285</v>
      </c>
      <c r="B28" s="172"/>
      <c r="C28" s="37" t="s">
        <v>291</v>
      </c>
      <c r="D28" s="233"/>
      <c r="E28" s="38">
        <v>6010928957</v>
      </c>
      <c r="F28" s="233"/>
      <c r="G28" s="38">
        <v>6010928957</v>
      </c>
    </row>
    <row r="29" spans="1:7" ht="21" customHeight="1" x14ac:dyDescent="0.55000000000000004">
      <c r="A29" s="8" t="s">
        <v>88</v>
      </c>
      <c r="C29" s="235"/>
      <c r="D29" s="236"/>
      <c r="E29" s="235">
        <f>SUM(E8:E28)</f>
        <v>130848381615</v>
      </c>
      <c r="F29" s="236"/>
      <c r="G29" s="235">
        <f>SUM(G8:G28)</f>
        <v>2104974898676</v>
      </c>
    </row>
    <row r="30" spans="1:7" ht="21" customHeight="1" x14ac:dyDescent="0.55000000000000004">
      <c r="A30" s="8"/>
      <c r="C30" s="9"/>
    </row>
    <row r="31" spans="1:7" ht="21" hidden="1" customHeight="1" x14ac:dyDescent="0.55000000000000004">
      <c r="A31" s="8"/>
      <c r="C31" s="9"/>
      <c r="E31" s="152">
        <v>298484288180</v>
      </c>
      <c r="G31" s="155"/>
    </row>
    <row r="32" spans="1:7" ht="21" hidden="1" customHeight="1" x14ac:dyDescent="0.55000000000000004">
      <c r="A32" s="8"/>
      <c r="C32" s="9"/>
      <c r="E32" s="9">
        <f>E24-E31</f>
        <v>-298334117061</v>
      </c>
      <c r="G32" s="9"/>
    </row>
    <row r="33" spans="1:9" ht="21" hidden="1" customHeight="1" x14ac:dyDescent="0.55000000000000004">
      <c r="A33" s="8"/>
      <c r="C33" s="9"/>
      <c r="E33" s="9"/>
      <c r="G33" s="9"/>
    </row>
    <row r="34" spans="1:9" ht="21" customHeight="1" x14ac:dyDescent="0.55000000000000004">
      <c r="A34" s="8"/>
      <c r="C34" s="9"/>
      <c r="E34" s="9"/>
      <c r="G34" s="9"/>
    </row>
    <row r="35" spans="1:9" ht="21" customHeight="1" x14ac:dyDescent="0.55000000000000004">
      <c r="A35" s="8"/>
      <c r="C35" s="9"/>
      <c r="E35" s="164"/>
      <c r="G35" s="164"/>
      <c r="I35" s="164"/>
    </row>
    <row r="36" spans="1:9" ht="21" customHeight="1" x14ac:dyDescent="0.55000000000000004">
      <c r="A36" s="8"/>
      <c r="C36" s="9"/>
      <c r="E36" s="9"/>
      <c r="G36" s="9"/>
    </row>
    <row r="37" spans="1:9" ht="21" customHeight="1" x14ac:dyDescent="0.55000000000000004">
      <c r="A37" s="8"/>
      <c r="C37" s="9"/>
      <c r="E37" s="9"/>
      <c r="G37" s="9"/>
    </row>
    <row r="38" spans="1:9" ht="21" customHeight="1" x14ac:dyDescent="0.55000000000000004">
      <c r="A38" s="8"/>
      <c r="C38" s="9"/>
      <c r="E38" s="9"/>
      <c r="G38" s="9"/>
    </row>
    <row r="39" spans="1:9" ht="21" customHeight="1" x14ac:dyDescent="0.55000000000000004">
      <c r="A39" s="8"/>
      <c r="C39" s="9"/>
      <c r="E39" s="9"/>
      <c r="G39" s="9"/>
    </row>
    <row r="40" spans="1:9" ht="21" customHeight="1" x14ac:dyDescent="0.55000000000000004">
      <c r="A40" s="8"/>
      <c r="C40" s="9"/>
      <c r="E40" s="9"/>
      <c r="G40" s="9"/>
    </row>
    <row r="41" spans="1:9" ht="21" customHeight="1" x14ac:dyDescent="0.55000000000000004">
      <c r="A41" s="8"/>
      <c r="C41" s="9"/>
      <c r="E41" s="9"/>
      <c r="G41" s="9"/>
    </row>
    <row r="42" spans="1:9" ht="21" customHeight="1" x14ac:dyDescent="0.55000000000000004">
      <c r="A42" s="8"/>
      <c r="C42" s="9"/>
      <c r="E42" s="9"/>
      <c r="G42" s="9"/>
    </row>
    <row r="43" spans="1:9" ht="21" customHeight="1" x14ac:dyDescent="0.55000000000000004">
      <c r="A43" s="8"/>
      <c r="C43" s="9"/>
      <c r="E43" s="9"/>
      <c r="G43" s="9"/>
    </row>
    <row r="44" spans="1:9" ht="21" customHeight="1" x14ac:dyDescent="0.55000000000000004">
      <c r="A44" s="8"/>
      <c r="C44" s="9"/>
      <c r="E44" s="9"/>
      <c r="G44" s="9"/>
    </row>
    <row r="45" spans="1:9" ht="21" customHeight="1" x14ac:dyDescent="0.55000000000000004">
      <c r="A45" s="8"/>
      <c r="C45" s="9"/>
      <c r="E45" s="9"/>
      <c r="G45" s="9"/>
    </row>
    <row r="46" spans="1:9" ht="21" customHeight="1" x14ac:dyDescent="0.55000000000000004">
      <c r="A46" s="8"/>
      <c r="C46" s="9"/>
      <c r="E46" s="9"/>
      <c r="G46" s="9"/>
    </row>
    <row r="47" spans="1:9" ht="21" customHeight="1" x14ac:dyDescent="0.55000000000000004">
      <c r="A47" s="8"/>
      <c r="C47" s="9"/>
      <c r="E47" s="9"/>
      <c r="G47" s="9"/>
    </row>
  </sheetData>
  <mergeCells count="10">
    <mergeCell ref="G7"/>
    <mergeCell ref="A1:G1"/>
    <mergeCell ref="A2:G2"/>
    <mergeCell ref="A3:G3"/>
    <mergeCell ref="A5:G5"/>
    <mergeCell ref="A7"/>
    <mergeCell ref="C7"/>
    <mergeCell ref="A6:C6"/>
    <mergeCell ref="E7"/>
    <mergeCell ref="E6:F6"/>
  </mergeCells>
  <printOptions horizontalCentered="1"/>
  <pageMargins left="0" right="0" top="0.39370078740157483" bottom="0.74803149606299213" header="0" footer="0.19685039370078741"/>
  <pageSetup paperSize="9" scale="85" firstPageNumber="17" orientation="landscape" useFirstPageNumber="1" r:id="rId1"/>
  <headerFooter>
    <oddFooter>&amp;C&amp;"B Nazanin,Regular"&amp;P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63"/>
  <sheetViews>
    <sheetView rightToLeft="1" view="pageBreakPreview" topLeftCell="A28" zoomScale="70" zoomScaleNormal="100" zoomScaleSheetLayoutView="70" workbookViewId="0">
      <selection activeCell="M46" sqref="M46:M51"/>
    </sheetView>
  </sheetViews>
  <sheetFormatPr defaultRowHeight="21" customHeight="1" x14ac:dyDescent="0.45"/>
  <cols>
    <col min="1" max="1" width="39.140625" style="1" bestFit="1" customWidth="1"/>
    <col min="2" max="2" width="1" style="1" customWidth="1"/>
    <col min="3" max="3" width="14.7109375" style="142" customWidth="1"/>
    <col min="4" max="4" width="1" style="1" customWidth="1"/>
    <col min="5" max="5" width="14.5703125" style="142" customWidth="1"/>
    <col min="6" max="6" width="1" style="1" customWidth="1"/>
    <col min="7" max="7" width="8.140625" style="142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19.5703125" style="11" bestFit="1" customWidth="1"/>
    <col min="14" max="14" width="1" style="1" customWidth="1"/>
    <col min="15" max="15" width="21.85546875" style="1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1.42578125" style="11" bestFit="1" customWidth="1"/>
    <col min="20" max="20" width="1" style="1" customWidth="1"/>
    <col min="21" max="21" width="20.5703125" style="1" hidden="1" customWidth="1"/>
    <col min="22" max="22" width="19.28515625" style="1" hidden="1" customWidth="1"/>
    <col min="23" max="23" width="18" style="1" customWidth="1"/>
    <col min="24" max="24" width="19" style="1" customWidth="1"/>
    <col min="25" max="26" width="9.140625" style="1"/>
    <col min="27" max="27" width="11.85546875" style="1" bestFit="1" customWidth="1"/>
    <col min="28" max="16384" width="9.140625" style="1"/>
  </cols>
  <sheetData>
    <row r="1" spans="1:27" ht="21" customHeight="1" x14ac:dyDescent="0.45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</row>
    <row r="2" spans="1:27" ht="21" customHeight="1" x14ac:dyDescent="0.45">
      <c r="A2" s="278" t="s">
        <v>66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</row>
    <row r="3" spans="1:27" ht="21" customHeight="1" x14ac:dyDescent="0.45">
      <c r="A3" s="278" t="str">
        <f>سهام!A3</f>
        <v>برای ماه منتهی به 1399/08/30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</row>
    <row r="4" spans="1:27" ht="21" customHeight="1" x14ac:dyDescent="0.45">
      <c r="A4" s="319" t="s">
        <v>104</v>
      </c>
      <c r="B4" s="319"/>
      <c r="C4" s="319"/>
      <c r="D4" s="319"/>
      <c r="E4" s="319"/>
      <c r="F4" s="319"/>
      <c r="G4" s="319"/>
      <c r="H4" s="319"/>
      <c r="V4" s="3"/>
    </row>
    <row r="5" spans="1:27" ht="21" customHeight="1" x14ac:dyDescent="0.45">
      <c r="A5" s="277" t="s">
        <v>67</v>
      </c>
      <c r="B5" s="277" t="s">
        <v>67</v>
      </c>
      <c r="C5" s="277" t="s">
        <v>67</v>
      </c>
      <c r="D5" s="277" t="s">
        <v>67</v>
      </c>
      <c r="E5" s="277" t="s">
        <v>67</v>
      </c>
      <c r="F5" s="277" t="s">
        <v>67</v>
      </c>
      <c r="G5" s="277" t="s">
        <v>67</v>
      </c>
      <c r="I5" s="277" t="s">
        <v>68</v>
      </c>
      <c r="J5" s="277" t="s">
        <v>68</v>
      </c>
      <c r="K5" s="277" t="s">
        <v>68</v>
      </c>
      <c r="L5" s="277" t="s">
        <v>68</v>
      </c>
      <c r="M5" s="277" t="s">
        <v>68</v>
      </c>
      <c r="O5" s="277" t="s">
        <v>69</v>
      </c>
      <c r="P5" s="277" t="s">
        <v>69</v>
      </c>
      <c r="Q5" s="277" t="s">
        <v>69</v>
      </c>
      <c r="R5" s="277" t="s">
        <v>69</v>
      </c>
      <c r="S5" s="277" t="s">
        <v>69</v>
      </c>
    </row>
    <row r="6" spans="1:27" ht="21" customHeight="1" x14ac:dyDescent="0.45">
      <c r="A6" s="277" t="s">
        <v>70</v>
      </c>
      <c r="C6" s="190" t="s">
        <v>234</v>
      </c>
      <c r="D6" s="37"/>
      <c r="E6" s="190" t="s">
        <v>25</v>
      </c>
      <c r="F6" s="37"/>
      <c r="G6" s="277" t="s">
        <v>26</v>
      </c>
      <c r="H6" s="37"/>
      <c r="I6" s="277" t="s">
        <v>71</v>
      </c>
      <c r="J6" s="37"/>
      <c r="K6" s="190" t="s">
        <v>72</v>
      </c>
      <c r="L6" s="37"/>
      <c r="M6" s="318" t="s">
        <v>73</v>
      </c>
      <c r="N6" s="37"/>
      <c r="O6" s="318" t="s">
        <v>71</v>
      </c>
      <c r="P6" s="37"/>
      <c r="Q6" s="277" t="s">
        <v>72</v>
      </c>
      <c r="R6" s="37"/>
      <c r="S6" s="318" t="s">
        <v>73</v>
      </c>
      <c r="V6" s="3"/>
      <c r="W6" s="3"/>
    </row>
    <row r="7" spans="1:27" s="11" customFormat="1" ht="21" customHeight="1" x14ac:dyDescent="0.55000000000000004">
      <c r="A7" s="2" t="s">
        <v>120</v>
      </c>
      <c r="C7" s="37" t="s">
        <v>47</v>
      </c>
      <c r="D7" s="184"/>
      <c r="E7" s="37" t="s">
        <v>121</v>
      </c>
      <c r="F7" s="184"/>
      <c r="G7" s="38">
        <v>19</v>
      </c>
      <c r="H7" s="226"/>
      <c r="I7" s="38">
        <v>83016660</v>
      </c>
      <c r="J7" s="226"/>
      <c r="K7" s="37" t="s">
        <v>47</v>
      </c>
      <c r="L7" s="226"/>
      <c r="M7" s="38">
        <v>83016660</v>
      </c>
      <c r="N7" s="226"/>
      <c r="O7" s="38">
        <v>964759105</v>
      </c>
      <c r="P7" s="226"/>
      <c r="Q7" s="37" t="s">
        <v>47</v>
      </c>
      <c r="R7" s="226"/>
      <c r="S7" s="38">
        <v>964759105</v>
      </c>
      <c r="U7" s="12"/>
      <c r="V7" s="12"/>
    </row>
    <row r="8" spans="1:27" s="11" customFormat="1" ht="21" customHeight="1" x14ac:dyDescent="0.55000000000000004">
      <c r="A8" s="2" t="s">
        <v>42</v>
      </c>
      <c r="C8" s="37" t="s">
        <v>47</v>
      </c>
      <c r="D8" s="184"/>
      <c r="E8" s="37" t="s">
        <v>43</v>
      </c>
      <c r="F8" s="184"/>
      <c r="G8" s="38">
        <v>20</v>
      </c>
      <c r="H8" s="226"/>
      <c r="I8" s="38">
        <v>22555092237</v>
      </c>
      <c r="J8" s="226"/>
      <c r="K8" s="37" t="s">
        <v>47</v>
      </c>
      <c r="L8" s="226"/>
      <c r="M8" s="38">
        <v>22555092237</v>
      </c>
      <c r="N8" s="226"/>
      <c r="O8" s="38">
        <v>260387592694</v>
      </c>
      <c r="P8" s="226"/>
      <c r="Q8" s="37" t="s">
        <v>47</v>
      </c>
      <c r="R8" s="226"/>
      <c r="S8" s="38">
        <v>260387592694</v>
      </c>
      <c r="U8" s="140"/>
      <c r="V8" s="12"/>
    </row>
    <row r="9" spans="1:27" s="11" customFormat="1" ht="21" customHeight="1" x14ac:dyDescent="0.55000000000000004">
      <c r="A9" s="2" t="s">
        <v>256</v>
      </c>
      <c r="C9" s="37" t="s">
        <v>47</v>
      </c>
      <c r="D9" s="184"/>
      <c r="E9" s="37" t="s">
        <v>258</v>
      </c>
      <c r="F9" s="184"/>
      <c r="G9" s="38">
        <v>15</v>
      </c>
      <c r="H9" s="226"/>
      <c r="I9" s="38">
        <v>90554054688</v>
      </c>
      <c r="J9" s="226"/>
      <c r="K9" s="37" t="s">
        <v>47</v>
      </c>
      <c r="L9" s="226"/>
      <c r="M9" s="38">
        <v>90554054688</v>
      </c>
      <c r="N9" s="226"/>
      <c r="O9" s="38">
        <v>393380123352</v>
      </c>
      <c r="P9" s="226"/>
      <c r="Q9" s="37" t="s">
        <v>47</v>
      </c>
      <c r="R9" s="226"/>
      <c r="S9" s="38">
        <v>393380123352</v>
      </c>
      <c r="U9" s="12"/>
      <c r="V9" s="12"/>
      <c r="W9" s="12"/>
      <c r="Y9" s="93"/>
      <c r="Z9" s="12"/>
      <c r="AA9" s="12"/>
    </row>
    <row r="10" spans="1:27" s="11" customFormat="1" ht="21" customHeight="1" x14ac:dyDescent="0.55000000000000004">
      <c r="A10" s="2" t="s">
        <v>160</v>
      </c>
      <c r="C10" s="37" t="s">
        <v>47</v>
      </c>
      <c r="D10" s="184"/>
      <c r="E10" s="37" t="s">
        <v>185</v>
      </c>
      <c r="F10" s="184"/>
      <c r="G10" s="38">
        <v>18</v>
      </c>
      <c r="H10" s="226"/>
      <c r="I10" s="38">
        <v>56840547945</v>
      </c>
      <c r="J10" s="226"/>
      <c r="K10" s="37" t="s">
        <v>47</v>
      </c>
      <c r="L10" s="226"/>
      <c r="M10" s="38">
        <v>56840547945</v>
      </c>
      <c r="N10" s="226"/>
      <c r="O10" s="38">
        <v>485664657538</v>
      </c>
      <c r="P10" s="226"/>
      <c r="Q10" s="37" t="s">
        <v>47</v>
      </c>
      <c r="R10" s="226"/>
      <c r="S10" s="38">
        <v>485664657538</v>
      </c>
      <c r="U10" s="12"/>
      <c r="W10" s="12"/>
      <c r="Y10" s="93"/>
      <c r="Z10" s="12"/>
      <c r="AA10" s="12"/>
    </row>
    <row r="11" spans="1:27" s="11" customFormat="1" ht="21" customHeight="1" x14ac:dyDescent="0.55000000000000004">
      <c r="A11" s="2" t="s">
        <v>193</v>
      </c>
      <c r="C11" s="37" t="s">
        <v>47</v>
      </c>
      <c r="D11" s="184"/>
      <c r="E11" s="37" t="s">
        <v>195</v>
      </c>
      <c r="F11" s="184"/>
      <c r="G11" s="38">
        <v>18</v>
      </c>
      <c r="H11" s="226"/>
      <c r="I11" s="38">
        <v>76130036504</v>
      </c>
      <c r="J11" s="226"/>
      <c r="K11" s="37" t="s">
        <v>47</v>
      </c>
      <c r="L11" s="226"/>
      <c r="M11" s="38">
        <v>76130036504</v>
      </c>
      <c r="N11" s="226"/>
      <c r="O11" s="38">
        <v>787445480128</v>
      </c>
      <c r="P11" s="226"/>
      <c r="Q11" s="37" t="s">
        <v>47</v>
      </c>
      <c r="R11" s="226"/>
      <c r="S11" s="38">
        <v>787445480128</v>
      </c>
      <c r="U11" s="12"/>
      <c r="W11" s="12"/>
      <c r="Y11" s="93"/>
      <c r="Z11" s="12"/>
      <c r="AA11" s="12"/>
    </row>
    <row r="12" spans="1:27" s="11" customFormat="1" ht="21" customHeight="1" x14ac:dyDescent="0.55000000000000004">
      <c r="A12" s="2" t="s">
        <v>166</v>
      </c>
      <c r="C12" s="37" t="s">
        <v>47</v>
      </c>
      <c r="D12" s="184"/>
      <c r="E12" s="37" t="s">
        <v>168</v>
      </c>
      <c r="F12" s="184"/>
      <c r="G12" s="38">
        <v>15</v>
      </c>
      <c r="H12" s="226"/>
      <c r="I12" s="38">
        <v>131265412</v>
      </c>
      <c r="J12" s="226"/>
      <c r="K12" s="37" t="s">
        <v>47</v>
      </c>
      <c r="L12" s="226"/>
      <c r="M12" s="38">
        <v>131265412</v>
      </c>
      <c r="N12" s="226"/>
      <c r="O12" s="38">
        <v>1515344178</v>
      </c>
      <c r="P12" s="226"/>
      <c r="Q12" s="37" t="s">
        <v>47</v>
      </c>
      <c r="R12" s="226"/>
      <c r="S12" s="38">
        <v>1515344178</v>
      </c>
      <c r="U12" s="12"/>
      <c r="W12" s="12"/>
      <c r="Y12" s="93"/>
      <c r="Z12" s="12"/>
      <c r="AA12" s="12"/>
    </row>
    <row r="13" spans="1:27" s="11" customFormat="1" ht="21" customHeight="1" x14ac:dyDescent="0.55000000000000004">
      <c r="A13" s="2" t="s">
        <v>41</v>
      </c>
      <c r="C13" s="37" t="s">
        <v>47</v>
      </c>
      <c r="D13" s="184"/>
      <c r="E13" s="37" t="s">
        <v>187</v>
      </c>
      <c r="F13" s="184"/>
      <c r="G13" s="38">
        <v>15</v>
      </c>
      <c r="H13" s="226"/>
      <c r="I13" s="38">
        <v>11604133048</v>
      </c>
      <c r="J13" s="226"/>
      <c r="K13" s="37" t="s">
        <v>47</v>
      </c>
      <c r="L13" s="226"/>
      <c r="M13" s="38">
        <v>11604133048</v>
      </c>
      <c r="N13" s="226"/>
      <c r="O13" s="38">
        <v>134210630652</v>
      </c>
      <c r="P13" s="226"/>
      <c r="Q13" s="37" t="s">
        <v>47</v>
      </c>
      <c r="R13" s="226"/>
      <c r="S13" s="38">
        <v>134210630652</v>
      </c>
      <c r="U13" s="12"/>
      <c r="W13" s="12"/>
      <c r="Y13" s="93"/>
      <c r="Z13" s="12"/>
      <c r="AA13" s="12"/>
    </row>
    <row r="14" spans="1:27" s="11" customFormat="1" ht="21" customHeight="1" x14ac:dyDescent="0.55000000000000004">
      <c r="A14" s="2" t="s">
        <v>197</v>
      </c>
      <c r="C14" s="37" t="s">
        <v>47</v>
      </c>
      <c r="D14" s="184"/>
      <c r="E14" s="37" t="s">
        <v>199</v>
      </c>
      <c r="F14" s="184"/>
      <c r="G14" s="38">
        <v>19</v>
      </c>
      <c r="H14" s="226"/>
      <c r="I14" s="38">
        <v>4856341330</v>
      </c>
      <c r="J14" s="226"/>
      <c r="K14" s="37" t="s">
        <v>47</v>
      </c>
      <c r="L14" s="226"/>
      <c r="M14" s="38">
        <v>4856341330</v>
      </c>
      <c r="N14" s="226"/>
      <c r="O14" s="38">
        <v>70451139513</v>
      </c>
      <c r="P14" s="226"/>
      <c r="Q14" s="37" t="s">
        <v>47</v>
      </c>
      <c r="R14" s="226"/>
      <c r="S14" s="38">
        <v>70451139513</v>
      </c>
      <c r="U14" s="12"/>
      <c r="W14" s="12"/>
      <c r="Y14" s="93"/>
      <c r="Z14" s="12"/>
      <c r="AA14" s="12"/>
    </row>
    <row r="15" spans="1:27" s="11" customFormat="1" ht="21" customHeight="1" x14ac:dyDescent="0.55000000000000004">
      <c r="A15" s="2" t="s">
        <v>28</v>
      </c>
      <c r="C15" s="37" t="s">
        <v>47</v>
      </c>
      <c r="D15" s="184"/>
      <c r="E15" s="37" t="s">
        <v>31</v>
      </c>
      <c r="F15" s="184"/>
      <c r="G15" s="38">
        <v>20</v>
      </c>
      <c r="H15" s="226"/>
      <c r="I15" s="38">
        <v>206154411</v>
      </c>
      <c r="J15" s="226"/>
      <c r="K15" s="37" t="s">
        <v>47</v>
      </c>
      <c r="L15" s="226"/>
      <c r="M15" s="38">
        <v>206154411</v>
      </c>
      <c r="N15" s="226"/>
      <c r="O15" s="38">
        <v>2413049972</v>
      </c>
      <c r="P15" s="226"/>
      <c r="Q15" s="37" t="s">
        <v>47</v>
      </c>
      <c r="R15" s="226"/>
      <c r="S15" s="38">
        <v>2413049972</v>
      </c>
      <c r="U15" s="12"/>
      <c r="W15" s="12"/>
      <c r="Y15" s="93"/>
      <c r="Z15" s="12"/>
      <c r="AA15" s="12"/>
    </row>
    <row r="16" spans="1:27" s="11" customFormat="1" ht="21" customHeight="1" x14ac:dyDescent="0.55000000000000004">
      <c r="A16" s="2" t="s">
        <v>230</v>
      </c>
      <c r="C16" s="37" t="s">
        <v>47</v>
      </c>
      <c r="D16" s="184"/>
      <c r="E16" s="37" t="s">
        <v>231</v>
      </c>
      <c r="F16" s="184"/>
      <c r="G16" s="38">
        <v>18</v>
      </c>
      <c r="H16" s="226"/>
      <c r="I16" s="38">
        <v>0</v>
      </c>
      <c r="J16" s="226"/>
      <c r="K16" s="37" t="s">
        <v>47</v>
      </c>
      <c r="L16" s="226"/>
      <c r="M16" s="38">
        <v>0</v>
      </c>
      <c r="N16" s="226"/>
      <c r="O16" s="38">
        <v>4296918885</v>
      </c>
      <c r="P16" s="226"/>
      <c r="Q16" s="37" t="s">
        <v>47</v>
      </c>
      <c r="R16" s="226"/>
      <c r="S16" s="38">
        <v>4296918885</v>
      </c>
      <c r="U16" s="12"/>
      <c r="W16" s="12"/>
      <c r="X16" s="12"/>
      <c r="Y16" s="93"/>
      <c r="Z16" s="12"/>
      <c r="AA16" s="12"/>
    </row>
    <row r="17" spans="1:27" s="11" customFormat="1" ht="21" customHeight="1" x14ac:dyDescent="0.55000000000000004">
      <c r="A17" s="2" t="s">
        <v>188</v>
      </c>
      <c r="C17" s="37" t="s">
        <v>47</v>
      </c>
      <c r="D17" s="184"/>
      <c r="E17" s="37" t="s">
        <v>190</v>
      </c>
      <c r="F17" s="184"/>
      <c r="G17" s="38">
        <v>15</v>
      </c>
      <c r="H17" s="226"/>
      <c r="I17" s="38">
        <v>7738408416</v>
      </c>
      <c r="J17" s="226"/>
      <c r="K17" s="37" t="s">
        <v>47</v>
      </c>
      <c r="L17" s="226"/>
      <c r="M17" s="38">
        <v>7738408416</v>
      </c>
      <c r="N17" s="226"/>
      <c r="O17" s="38">
        <v>81643041787</v>
      </c>
      <c r="P17" s="226"/>
      <c r="Q17" s="37" t="s">
        <v>47</v>
      </c>
      <c r="R17" s="226"/>
      <c r="S17" s="38">
        <v>81643041787</v>
      </c>
      <c r="U17" s="12">
        <f>SUM(S7:S23)</f>
        <v>2246660875030</v>
      </c>
      <c r="V17" s="69">
        <f>SUM(M7:M23)</f>
        <v>271437210433</v>
      </c>
      <c r="W17" s="12"/>
      <c r="Y17" s="93"/>
      <c r="Z17" s="12"/>
      <c r="AA17" s="12"/>
    </row>
    <row r="18" spans="1:27" s="11" customFormat="1" ht="21" customHeight="1" x14ac:dyDescent="0.55000000000000004">
      <c r="A18" s="2" t="s">
        <v>181</v>
      </c>
      <c r="C18" s="37" t="s">
        <v>47</v>
      </c>
      <c r="D18" s="184"/>
      <c r="E18" s="37" t="s">
        <v>183</v>
      </c>
      <c r="F18" s="184"/>
      <c r="G18" s="38">
        <v>17</v>
      </c>
      <c r="H18" s="226"/>
      <c r="I18" s="38">
        <v>734325173</v>
      </c>
      <c r="J18" s="226"/>
      <c r="K18" s="37" t="s">
        <v>47</v>
      </c>
      <c r="L18" s="226"/>
      <c r="M18" s="38">
        <v>734325173</v>
      </c>
      <c r="N18" s="226"/>
      <c r="O18" s="38">
        <v>7778039008</v>
      </c>
      <c r="P18" s="226"/>
      <c r="Q18" s="37" t="s">
        <v>47</v>
      </c>
      <c r="R18" s="226"/>
      <c r="S18" s="38">
        <v>7778039008</v>
      </c>
      <c r="U18" s="12">
        <v>1145943501819</v>
      </c>
      <c r="V18" s="11">
        <v>228435241371</v>
      </c>
      <c r="W18" s="12"/>
      <c r="Y18" s="93"/>
      <c r="Z18" s="12"/>
      <c r="AA18" s="12"/>
    </row>
    <row r="19" spans="1:27" s="11" customFormat="1" ht="21" customHeight="1" x14ac:dyDescent="0.55000000000000004">
      <c r="A19" s="2" t="s">
        <v>191</v>
      </c>
      <c r="C19" s="37" t="s">
        <v>47</v>
      </c>
      <c r="D19" s="184"/>
      <c r="E19" s="37" t="s">
        <v>192</v>
      </c>
      <c r="F19" s="184"/>
      <c r="G19" s="38">
        <v>18</v>
      </c>
      <c r="H19" s="226"/>
      <c r="I19" s="38">
        <v>0</v>
      </c>
      <c r="J19" s="226"/>
      <c r="K19" s="37" t="s">
        <v>47</v>
      </c>
      <c r="L19" s="226"/>
      <c r="M19" s="38">
        <v>0</v>
      </c>
      <c r="N19" s="226"/>
      <c r="O19" s="38">
        <v>296700784</v>
      </c>
      <c r="P19" s="226"/>
      <c r="Q19" s="37" t="s">
        <v>47</v>
      </c>
      <c r="R19" s="226"/>
      <c r="S19" s="38">
        <v>296700784</v>
      </c>
      <c r="U19" s="12"/>
      <c r="W19" s="12"/>
      <c r="Y19" s="93"/>
      <c r="Z19" s="12"/>
      <c r="AA19" s="12"/>
    </row>
    <row r="20" spans="1:27" s="11" customFormat="1" ht="21" customHeight="1" x14ac:dyDescent="0.55000000000000004">
      <c r="A20" s="2" t="s">
        <v>179</v>
      </c>
      <c r="C20" s="37" t="s">
        <v>47</v>
      </c>
      <c r="D20" s="184"/>
      <c r="E20" s="37" t="s">
        <v>180</v>
      </c>
      <c r="F20" s="184"/>
      <c r="G20" s="38">
        <v>21</v>
      </c>
      <c r="H20" s="226"/>
      <c r="I20" s="38">
        <v>0</v>
      </c>
      <c r="J20" s="226"/>
      <c r="K20" s="37" t="s">
        <v>47</v>
      </c>
      <c r="L20" s="226"/>
      <c r="M20" s="38">
        <v>0</v>
      </c>
      <c r="N20" s="226"/>
      <c r="O20" s="38">
        <v>3858683040</v>
      </c>
      <c r="P20" s="226"/>
      <c r="Q20" s="37" t="s">
        <v>47</v>
      </c>
      <c r="R20" s="226"/>
      <c r="S20" s="38">
        <v>3858683040</v>
      </c>
      <c r="U20" s="12"/>
      <c r="W20" s="12"/>
      <c r="Y20" s="93"/>
      <c r="Z20" s="12"/>
      <c r="AA20" s="12"/>
    </row>
    <row r="21" spans="1:27" s="11" customFormat="1" ht="21" customHeight="1" x14ac:dyDescent="0.55000000000000004">
      <c r="A21" s="2" t="s">
        <v>232</v>
      </c>
      <c r="C21" s="37" t="s">
        <v>47</v>
      </c>
      <c r="D21" s="184"/>
      <c r="E21" s="37" t="s">
        <v>233</v>
      </c>
      <c r="F21" s="184"/>
      <c r="G21" s="38">
        <v>18</v>
      </c>
      <c r="H21" s="226"/>
      <c r="I21" s="38">
        <v>0</v>
      </c>
      <c r="J21" s="226"/>
      <c r="K21" s="37" t="s">
        <v>47</v>
      </c>
      <c r="L21" s="226"/>
      <c r="M21" s="38">
        <v>0</v>
      </c>
      <c r="N21" s="226"/>
      <c r="O21" s="38">
        <v>3552616740</v>
      </c>
      <c r="P21" s="226"/>
      <c r="Q21" s="37" t="s">
        <v>47</v>
      </c>
      <c r="R21" s="226"/>
      <c r="S21" s="38">
        <v>3552616740</v>
      </c>
      <c r="U21" s="12">
        <f>U17-U18</f>
        <v>1100717373211</v>
      </c>
      <c r="V21" s="69">
        <f>V17-V18</f>
        <v>43001969062</v>
      </c>
      <c r="W21" s="12"/>
      <c r="Y21" s="93"/>
      <c r="Z21" s="12"/>
      <c r="AA21" s="12"/>
    </row>
    <row r="22" spans="1:27" s="11" customFormat="1" ht="21" customHeight="1" x14ac:dyDescent="0.55000000000000004">
      <c r="A22" s="2" t="s">
        <v>60</v>
      </c>
      <c r="C22" s="38">
        <v>1</v>
      </c>
      <c r="D22" s="184"/>
      <c r="E22" s="37" t="s">
        <v>47</v>
      </c>
      <c r="F22" s="184"/>
      <c r="G22" s="37">
        <v>0</v>
      </c>
      <c r="H22" s="226"/>
      <c r="I22" s="38">
        <v>3833588</v>
      </c>
      <c r="J22" s="226"/>
      <c r="K22" s="38">
        <v>0</v>
      </c>
      <c r="L22" s="226"/>
      <c r="M22" s="38">
        <f>I22-K22</f>
        <v>3833588</v>
      </c>
      <c r="N22" s="226"/>
      <c r="O22" s="38">
        <v>8802087286</v>
      </c>
      <c r="P22" s="226"/>
      <c r="Q22" s="38">
        <v>0</v>
      </c>
      <c r="R22" s="226"/>
      <c r="S22" s="38">
        <v>8802087286</v>
      </c>
      <c r="U22" s="12"/>
      <c r="W22" s="12"/>
      <c r="Y22" s="93"/>
      <c r="Z22" s="12"/>
      <c r="AA22" s="12"/>
    </row>
    <row r="23" spans="1:27" s="11" customFormat="1" ht="21" customHeight="1" x14ac:dyDescent="0.55000000000000004">
      <c r="A23" s="2" t="s">
        <v>64</v>
      </c>
      <c r="C23" s="38">
        <v>30</v>
      </c>
      <c r="D23" s="184"/>
      <c r="E23" s="37" t="s">
        <v>47</v>
      </c>
      <c r="F23" s="184"/>
      <c r="G23" s="37">
        <v>0</v>
      </c>
      <c r="H23" s="226"/>
      <c r="I23" s="38">
        <v>1021</v>
      </c>
      <c r="J23" s="226"/>
      <c r="K23" s="38">
        <v>0</v>
      </c>
      <c r="L23" s="226"/>
      <c r="M23" s="38">
        <f t="shared" ref="M23:M42" si="0">I23-K23</f>
        <v>1021</v>
      </c>
      <c r="N23" s="226"/>
      <c r="O23" s="38">
        <v>10368</v>
      </c>
      <c r="P23" s="226"/>
      <c r="Q23" s="38">
        <v>0</v>
      </c>
      <c r="R23" s="226"/>
      <c r="S23" s="38">
        <v>10368</v>
      </c>
      <c r="U23" s="12"/>
      <c r="W23" s="12"/>
      <c r="Y23" s="93"/>
      <c r="Z23" s="12"/>
      <c r="AA23" s="12"/>
    </row>
    <row r="24" spans="1:27" s="71" customFormat="1" ht="21" customHeight="1" x14ac:dyDescent="0.55000000000000004">
      <c r="A24" s="2" t="s">
        <v>64</v>
      </c>
      <c r="C24" s="38">
        <v>30</v>
      </c>
      <c r="D24" s="142"/>
      <c r="E24" s="37" t="s">
        <v>47</v>
      </c>
      <c r="F24" s="142"/>
      <c r="G24" s="37">
        <v>0</v>
      </c>
      <c r="H24" s="202"/>
      <c r="I24" s="38">
        <v>980</v>
      </c>
      <c r="J24" s="202"/>
      <c r="K24" s="38">
        <v>0</v>
      </c>
      <c r="L24" s="202"/>
      <c r="M24" s="38">
        <f t="shared" si="0"/>
        <v>980</v>
      </c>
      <c r="N24" s="202"/>
      <c r="O24" s="38">
        <v>9952</v>
      </c>
      <c r="P24" s="202"/>
      <c r="Q24" s="38">
        <v>0</v>
      </c>
      <c r="R24" s="202"/>
      <c r="S24" s="38">
        <v>9952</v>
      </c>
      <c r="U24" s="139"/>
      <c r="W24" s="72"/>
      <c r="X24" s="72"/>
      <c r="Y24" s="75"/>
      <c r="Z24" s="72"/>
      <c r="AA24" s="72"/>
    </row>
    <row r="25" spans="1:27" ht="21" customHeight="1" x14ac:dyDescent="0.55000000000000004">
      <c r="A25" s="2" t="s">
        <v>203</v>
      </c>
      <c r="C25" s="38">
        <v>1</v>
      </c>
      <c r="D25" s="37"/>
      <c r="E25" s="37" t="s">
        <v>47</v>
      </c>
      <c r="F25" s="37"/>
      <c r="G25" s="37">
        <v>0</v>
      </c>
      <c r="H25" s="227"/>
      <c r="I25" s="38">
        <v>31768324</v>
      </c>
      <c r="J25" s="227"/>
      <c r="K25" s="38">
        <v>0</v>
      </c>
      <c r="L25" s="227"/>
      <c r="M25" s="38">
        <f t="shared" si="0"/>
        <v>31768324</v>
      </c>
      <c r="N25" s="227"/>
      <c r="O25" s="38">
        <v>342730601</v>
      </c>
      <c r="P25" s="227"/>
      <c r="Q25" s="38">
        <v>0</v>
      </c>
      <c r="R25" s="227"/>
      <c r="S25" s="38">
        <v>342730601</v>
      </c>
      <c r="U25" s="3"/>
      <c r="W25" s="3"/>
      <c r="Y25" s="5"/>
      <c r="Z25" s="3"/>
      <c r="AA25" s="3"/>
    </row>
    <row r="26" spans="1:27" ht="21" customHeight="1" x14ac:dyDescent="0.55000000000000004">
      <c r="A26" s="2" t="s">
        <v>206</v>
      </c>
      <c r="C26" s="38">
        <v>31</v>
      </c>
      <c r="D26" s="37"/>
      <c r="E26" s="37" t="s">
        <v>47</v>
      </c>
      <c r="F26" s="37"/>
      <c r="G26" s="37">
        <v>0</v>
      </c>
      <c r="H26" s="227"/>
      <c r="I26" s="38">
        <v>41276</v>
      </c>
      <c r="J26" s="227"/>
      <c r="K26" s="38">
        <v>0</v>
      </c>
      <c r="L26" s="227"/>
      <c r="M26" s="38">
        <f t="shared" si="0"/>
        <v>41276</v>
      </c>
      <c r="N26" s="227"/>
      <c r="O26" s="38">
        <v>463444</v>
      </c>
      <c r="P26" s="227"/>
      <c r="Q26" s="38">
        <v>0</v>
      </c>
      <c r="R26" s="227"/>
      <c r="S26" s="38">
        <v>463444</v>
      </c>
      <c r="U26" s="3"/>
      <c r="W26" s="3"/>
      <c r="Y26" s="5"/>
      <c r="Z26" s="3"/>
      <c r="AA26" s="3"/>
    </row>
    <row r="27" spans="1:27" ht="21" customHeight="1" x14ac:dyDescent="0.55000000000000004">
      <c r="A27" s="2" t="s">
        <v>60</v>
      </c>
      <c r="C27" s="38">
        <v>9</v>
      </c>
      <c r="D27" s="37"/>
      <c r="E27" s="37" t="s">
        <v>47</v>
      </c>
      <c r="F27" s="37"/>
      <c r="G27" s="37">
        <v>15</v>
      </c>
      <c r="H27" s="227"/>
      <c r="I27" s="38">
        <v>0</v>
      </c>
      <c r="J27" s="227"/>
      <c r="K27" s="38">
        <v>0</v>
      </c>
      <c r="L27" s="227"/>
      <c r="M27" s="38">
        <f t="shared" si="0"/>
        <v>0</v>
      </c>
      <c r="N27" s="227"/>
      <c r="O27" s="38">
        <v>278783404464</v>
      </c>
      <c r="P27" s="227"/>
      <c r="Q27" s="38">
        <v>0</v>
      </c>
      <c r="R27" s="227"/>
      <c r="S27" s="38">
        <v>278783404464</v>
      </c>
      <c r="U27" s="3">
        <f>SUM(O24:O38)</f>
        <v>2052456954062</v>
      </c>
      <c r="V27" s="94">
        <f>SUM(I24:I38)</f>
        <v>87128700046</v>
      </c>
      <c r="W27" s="3"/>
      <c r="Y27" s="5"/>
      <c r="Z27" s="3"/>
      <c r="AA27" s="3"/>
    </row>
    <row r="28" spans="1:27" ht="21" customHeight="1" x14ac:dyDescent="0.55000000000000004">
      <c r="A28" s="2" t="s">
        <v>60</v>
      </c>
      <c r="C28" s="38">
        <v>9</v>
      </c>
      <c r="D28" s="37"/>
      <c r="E28" s="37" t="s">
        <v>47</v>
      </c>
      <c r="F28" s="37"/>
      <c r="G28" s="37">
        <v>15</v>
      </c>
      <c r="H28" s="227"/>
      <c r="I28" s="38">
        <v>0</v>
      </c>
      <c r="J28" s="227"/>
      <c r="K28" s="38">
        <v>0</v>
      </c>
      <c r="L28" s="227"/>
      <c r="M28" s="38">
        <f t="shared" si="0"/>
        <v>0</v>
      </c>
      <c r="N28" s="227"/>
      <c r="O28" s="38">
        <v>695997642058</v>
      </c>
      <c r="P28" s="227"/>
      <c r="Q28" s="38">
        <v>0</v>
      </c>
      <c r="R28" s="227"/>
      <c r="S28" s="38">
        <v>695997642058</v>
      </c>
      <c r="U28" s="3">
        <v>1493675650817</v>
      </c>
      <c r="V28" s="152">
        <v>298484288180</v>
      </c>
      <c r="W28" s="3"/>
      <c r="Y28" s="5"/>
      <c r="Z28" s="3"/>
      <c r="AA28" s="3"/>
    </row>
    <row r="29" spans="1:27" ht="21" customHeight="1" x14ac:dyDescent="0.55000000000000004">
      <c r="A29" s="2" t="s">
        <v>60</v>
      </c>
      <c r="C29" s="38">
        <v>9</v>
      </c>
      <c r="D29" s="37"/>
      <c r="E29" s="37" t="s">
        <v>47</v>
      </c>
      <c r="F29" s="37"/>
      <c r="G29" s="37">
        <v>15</v>
      </c>
      <c r="H29" s="227"/>
      <c r="I29" s="38">
        <v>0</v>
      </c>
      <c r="J29" s="227"/>
      <c r="K29" s="38">
        <v>0</v>
      </c>
      <c r="L29" s="227"/>
      <c r="M29" s="38">
        <f t="shared" si="0"/>
        <v>0</v>
      </c>
      <c r="N29" s="227"/>
      <c r="O29" s="38">
        <v>55684931531</v>
      </c>
      <c r="P29" s="227"/>
      <c r="Q29" s="38">
        <v>0</v>
      </c>
      <c r="R29" s="227"/>
      <c r="S29" s="38">
        <v>55684931531</v>
      </c>
      <c r="U29" s="3">
        <f>U27-U28</f>
        <v>558781303245</v>
      </c>
      <c r="V29" s="94">
        <f>V27-V28</f>
        <v>-211355588134</v>
      </c>
      <c r="W29" s="3"/>
      <c r="Y29" s="5"/>
      <c r="Z29" s="3"/>
      <c r="AA29" s="3"/>
    </row>
    <row r="30" spans="1:27" ht="21" customHeight="1" x14ac:dyDescent="0.55000000000000004">
      <c r="A30" s="2" t="s">
        <v>209</v>
      </c>
      <c r="C30" s="38">
        <v>9</v>
      </c>
      <c r="D30" s="37"/>
      <c r="E30" s="37" t="s">
        <v>47</v>
      </c>
      <c r="F30" s="37"/>
      <c r="G30" s="37">
        <v>10</v>
      </c>
      <c r="H30" s="227"/>
      <c r="I30" s="38">
        <v>43499999</v>
      </c>
      <c r="J30" s="227"/>
      <c r="K30" s="38">
        <v>0</v>
      </c>
      <c r="L30" s="227"/>
      <c r="M30" s="38">
        <f t="shared" si="0"/>
        <v>43499999</v>
      </c>
      <c r="N30" s="227"/>
      <c r="O30" s="38">
        <v>1845466084</v>
      </c>
      <c r="P30" s="227"/>
      <c r="Q30" s="38">
        <v>0</v>
      </c>
      <c r="R30" s="227"/>
      <c r="S30" s="38">
        <v>1845466084</v>
      </c>
      <c r="U30" s="3"/>
      <c r="W30" s="3"/>
      <c r="Y30" s="5"/>
      <c r="Z30" s="3"/>
      <c r="AA30" s="3"/>
    </row>
    <row r="31" spans="1:27" ht="21" customHeight="1" x14ac:dyDescent="0.55000000000000004">
      <c r="A31" s="2" t="s">
        <v>218</v>
      </c>
      <c r="C31" s="38">
        <v>30</v>
      </c>
      <c r="D31" s="37"/>
      <c r="E31" s="37" t="s">
        <v>47</v>
      </c>
      <c r="F31" s="37"/>
      <c r="G31" s="37">
        <v>0</v>
      </c>
      <c r="H31" s="227"/>
      <c r="I31" s="38">
        <v>86302532233</v>
      </c>
      <c r="J31" s="227"/>
      <c r="K31" s="38">
        <v>0</v>
      </c>
      <c r="L31" s="227"/>
      <c r="M31" s="38">
        <f t="shared" si="0"/>
        <v>86302532233</v>
      </c>
      <c r="N31" s="227"/>
      <c r="O31" s="38">
        <v>1011440997247</v>
      </c>
      <c r="P31" s="227"/>
      <c r="Q31" s="38">
        <v>0</v>
      </c>
      <c r="R31" s="227"/>
      <c r="S31" s="38">
        <v>1011440997247</v>
      </c>
      <c r="U31" s="3"/>
      <c r="W31" s="3"/>
      <c r="Y31" s="5"/>
      <c r="Z31" s="3"/>
      <c r="AA31" s="3"/>
    </row>
    <row r="32" spans="1:27" ht="21" customHeight="1" x14ac:dyDescent="0.55000000000000004">
      <c r="A32" s="2" t="s">
        <v>222</v>
      </c>
      <c r="C32" s="38">
        <v>1</v>
      </c>
      <c r="D32" s="37"/>
      <c r="E32" s="37" t="s">
        <v>47</v>
      </c>
      <c r="F32" s="37"/>
      <c r="G32" s="37">
        <v>0</v>
      </c>
      <c r="H32" s="227"/>
      <c r="I32" s="38">
        <v>0</v>
      </c>
      <c r="J32" s="227"/>
      <c r="K32" s="38">
        <v>0</v>
      </c>
      <c r="L32" s="227"/>
      <c r="M32" s="38">
        <f t="shared" si="0"/>
        <v>0</v>
      </c>
      <c r="N32" s="227"/>
      <c r="O32" s="38">
        <v>329226</v>
      </c>
      <c r="P32" s="227"/>
      <c r="Q32" s="38">
        <v>0</v>
      </c>
      <c r="R32" s="227"/>
      <c r="S32" s="38">
        <v>329226</v>
      </c>
      <c r="U32" s="3"/>
      <c r="W32" s="3"/>
      <c r="Y32" s="5"/>
      <c r="Z32" s="3"/>
      <c r="AA32" s="3"/>
    </row>
    <row r="33" spans="1:27" ht="21" customHeight="1" x14ac:dyDescent="0.55000000000000004">
      <c r="A33" s="2" t="s">
        <v>206</v>
      </c>
      <c r="C33" s="38">
        <v>1</v>
      </c>
      <c r="D33" s="37"/>
      <c r="E33" s="37" t="s">
        <v>47</v>
      </c>
      <c r="F33" s="37"/>
      <c r="G33" s="37">
        <v>0</v>
      </c>
      <c r="H33" s="227"/>
      <c r="I33" s="38">
        <v>1639</v>
      </c>
      <c r="J33" s="227"/>
      <c r="K33" s="38">
        <v>0</v>
      </c>
      <c r="L33" s="227"/>
      <c r="M33" s="38">
        <f t="shared" si="0"/>
        <v>1639</v>
      </c>
      <c r="N33" s="227"/>
      <c r="O33" s="38">
        <v>18345</v>
      </c>
      <c r="P33" s="227"/>
      <c r="Q33" s="38">
        <v>0</v>
      </c>
      <c r="R33" s="227"/>
      <c r="S33" s="38">
        <v>18345</v>
      </c>
      <c r="U33" s="3"/>
      <c r="W33" s="3"/>
      <c r="Y33" s="5"/>
      <c r="Z33" s="3"/>
      <c r="AA33" s="3"/>
    </row>
    <row r="34" spans="1:27" ht="21" customHeight="1" x14ac:dyDescent="0.55000000000000004">
      <c r="A34" s="2" t="s">
        <v>209</v>
      </c>
      <c r="C34" s="38">
        <v>28</v>
      </c>
      <c r="D34" s="37"/>
      <c r="E34" s="37" t="s">
        <v>47</v>
      </c>
      <c r="F34" s="37"/>
      <c r="G34" s="37">
        <v>18</v>
      </c>
      <c r="H34" s="227"/>
      <c r="I34" s="38">
        <v>150171119</v>
      </c>
      <c r="J34" s="227"/>
      <c r="K34" s="38">
        <v>0</v>
      </c>
      <c r="L34" s="227"/>
      <c r="M34" s="38">
        <f t="shared" si="0"/>
        <v>150171119</v>
      </c>
      <c r="N34" s="227"/>
      <c r="O34" s="38">
        <v>1672192222</v>
      </c>
      <c r="P34" s="227"/>
      <c r="Q34" s="38">
        <v>200411</v>
      </c>
      <c r="R34" s="227"/>
      <c r="S34" s="38">
        <f>O34-Q34</f>
        <v>1671991811</v>
      </c>
      <c r="U34" s="3"/>
      <c r="W34" s="3"/>
      <c r="Y34" s="5"/>
      <c r="Z34" s="3"/>
      <c r="AA34" s="3"/>
    </row>
    <row r="35" spans="1:27" ht="21" customHeight="1" x14ac:dyDescent="0.55000000000000004">
      <c r="A35" s="2" t="s">
        <v>209</v>
      </c>
      <c r="C35" s="38">
        <v>28</v>
      </c>
      <c r="D35" s="37"/>
      <c r="E35" s="37" t="s">
        <v>47</v>
      </c>
      <c r="F35" s="37"/>
      <c r="G35" s="37">
        <v>18</v>
      </c>
      <c r="H35" s="227"/>
      <c r="I35" s="38">
        <v>150171119</v>
      </c>
      <c r="J35" s="227"/>
      <c r="K35" s="38">
        <v>0</v>
      </c>
      <c r="L35" s="227"/>
      <c r="M35" s="38">
        <f t="shared" si="0"/>
        <v>150171119</v>
      </c>
      <c r="N35" s="227"/>
      <c r="O35" s="38">
        <v>1672192222</v>
      </c>
      <c r="P35" s="227"/>
      <c r="Q35" s="38">
        <v>200411</v>
      </c>
      <c r="R35" s="227"/>
      <c r="S35" s="38">
        <f t="shared" ref="S35:S42" si="1">O35-Q35</f>
        <v>1671991811</v>
      </c>
      <c r="U35" s="3"/>
      <c r="W35" s="3"/>
      <c r="Y35" s="5"/>
      <c r="Z35" s="3"/>
      <c r="AA35" s="3"/>
    </row>
    <row r="36" spans="1:27" ht="21" customHeight="1" x14ac:dyDescent="0.55000000000000004">
      <c r="A36" s="2" t="s">
        <v>209</v>
      </c>
      <c r="C36" s="38">
        <v>28</v>
      </c>
      <c r="D36" s="37"/>
      <c r="E36" s="37" t="s">
        <v>47</v>
      </c>
      <c r="F36" s="37"/>
      <c r="G36" s="37">
        <v>18</v>
      </c>
      <c r="H36" s="227"/>
      <c r="I36" s="38">
        <v>150171119</v>
      </c>
      <c r="J36" s="227"/>
      <c r="K36" s="38">
        <v>0</v>
      </c>
      <c r="L36" s="227"/>
      <c r="M36" s="38">
        <f t="shared" si="0"/>
        <v>150171119</v>
      </c>
      <c r="N36" s="227"/>
      <c r="O36" s="38">
        <v>1672192222</v>
      </c>
      <c r="P36" s="227"/>
      <c r="Q36" s="38">
        <v>200411</v>
      </c>
      <c r="R36" s="227"/>
      <c r="S36" s="38">
        <f t="shared" si="1"/>
        <v>1671991811</v>
      </c>
      <c r="U36" s="3"/>
      <c r="W36" s="3"/>
      <c r="Y36" s="5"/>
      <c r="Z36" s="3"/>
      <c r="AA36" s="3"/>
    </row>
    <row r="37" spans="1:27" ht="21" customHeight="1" x14ac:dyDescent="0.55000000000000004">
      <c r="A37" s="2" t="s">
        <v>209</v>
      </c>
      <c r="C37" s="38">
        <v>28</v>
      </c>
      <c r="D37" s="37"/>
      <c r="E37" s="37" t="s">
        <v>47</v>
      </c>
      <c r="F37" s="37"/>
      <c r="G37" s="37">
        <v>18</v>
      </c>
      <c r="H37" s="227"/>
      <c r="I37" s="38">
        <v>150171119</v>
      </c>
      <c r="J37" s="227"/>
      <c r="K37" s="38">
        <v>0</v>
      </c>
      <c r="L37" s="227"/>
      <c r="M37" s="38">
        <f t="shared" si="0"/>
        <v>150171119</v>
      </c>
      <c r="N37" s="227"/>
      <c r="O37" s="38">
        <v>1672192222</v>
      </c>
      <c r="P37" s="227"/>
      <c r="Q37" s="38">
        <v>200411</v>
      </c>
      <c r="R37" s="227"/>
      <c r="S37" s="38">
        <f t="shared" si="1"/>
        <v>1671991811</v>
      </c>
      <c r="U37" s="3"/>
      <c r="W37" s="3"/>
      <c r="Y37" s="5"/>
      <c r="Z37" s="3"/>
      <c r="AA37" s="3"/>
    </row>
    <row r="38" spans="1:27" ht="21" customHeight="1" x14ac:dyDescent="0.55000000000000004">
      <c r="A38" s="2" t="s">
        <v>209</v>
      </c>
      <c r="C38" s="38">
        <v>28</v>
      </c>
      <c r="D38" s="37"/>
      <c r="E38" s="37" t="s">
        <v>47</v>
      </c>
      <c r="F38" s="37"/>
      <c r="G38" s="37">
        <v>18</v>
      </c>
      <c r="H38" s="227"/>
      <c r="I38" s="38">
        <v>150171119</v>
      </c>
      <c r="J38" s="227"/>
      <c r="K38" s="38">
        <v>0</v>
      </c>
      <c r="L38" s="227"/>
      <c r="M38" s="38">
        <f t="shared" si="0"/>
        <v>150171119</v>
      </c>
      <c r="N38" s="227"/>
      <c r="O38" s="38">
        <v>1672192222</v>
      </c>
      <c r="P38" s="227"/>
      <c r="Q38" s="38">
        <v>200411</v>
      </c>
      <c r="R38" s="227"/>
      <c r="S38" s="38">
        <f t="shared" si="1"/>
        <v>1671991811</v>
      </c>
      <c r="U38" s="3"/>
      <c r="W38" s="3"/>
      <c r="Y38" s="5"/>
      <c r="Z38" s="3"/>
      <c r="AA38" s="3"/>
    </row>
    <row r="39" spans="1:27" ht="21" customHeight="1" x14ac:dyDescent="0.55000000000000004">
      <c r="A39" s="2" t="s">
        <v>285</v>
      </c>
      <c r="C39" s="38">
        <v>7</v>
      </c>
      <c r="D39" s="37"/>
      <c r="E39" s="37" t="s">
        <v>47</v>
      </c>
      <c r="F39" s="37"/>
      <c r="G39" s="37">
        <v>20</v>
      </c>
      <c r="H39" s="227"/>
      <c r="I39" s="38">
        <v>12568306001</v>
      </c>
      <c r="J39" s="227"/>
      <c r="K39" s="38">
        <v>47892293</v>
      </c>
      <c r="L39" s="227"/>
      <c r="M39" s="38">
        <f t="shared" si="0"/>
        <v>12520413708</v>
      </c>
      <c r="N39" s="227"/>
      <c r="O39" s="38">
        <v>12568306001</v>
      </c>
      <c r="P39" s="227"/>
      <c r="Q39" s="38">
        <v>47892293</v>
      </c>
      <c r="R39" s="227"/>
      <c r="S39" s="38">
        <f t="shared" si="1"/>
        <v>12520413708</v>
      </c>
      <c r="U39" s="3"/>
      <c r="W39" s="3"/>
      <c r="Y39" s="5"/>
      <c r="Z39" s="3"/>
      <c r="AA39" s="3"/>
    </row>
    <row r="40" spans="1:27" ht="21" customHeight="1" x14ac:dyDescent="0.55000000000000004">
      <c r="A40" s="2" t="s">
        <v>285</v>
      </c>
      <c r="C40" s="38">
        <v>7</v>
      </c>
      <c r="D40" s="37"/>
      <c r="E40" s="37" t="s">
        <v>47</v>
      </c>
      <c r="F40" s="37"/>
      <c r="G40" s="37">
        <v>20</v>
      </c>
      <c r="H40" s="227"/>
      <c r="I40" s="38">
        <v>12568306001</v>
      </c>
      <c r="J40" s="227"/>
      <c r="K40" s="38">
        <v>47892293</v>
      </c>
      <c r="L40" s="227"/>
      <c r="M40" s="38">
        <f t="shared" si="0"/>
        <v>12520413708</v>
      </c>
      <c r="N40" s="227"/>
      <c r="O40" s="38">
        <v>12568306001</v>
      </c>
      <c r="P40" s="227"/>
      <c r="Q40" s="38">
        <v>47892293</v>
      </c>
      <c r="R40" s="227"/>
      <c r="S40" s="38">
        <f t="shared" si="1"/>
        <v>12520413708</v>
      </c>
      <c r="U40" s="3"/>
      <c r="W40" s="3"/>
      <c r="Y40" s="5"/>
      <c r="Z40" s="3"/>
      <c r="AA40" s="3"/>
    </row>
    <row r="41" spans="1:27" ht="21" customHeight="1" x14ac:dyDescent="0.55000000000000004">
      <c r="A41" s="2" t="s">
        <v>285</v>
      </c>
      <c r="C41" s="38">
        <v>7</v>
      </c>
      <c r="D41" s="37"/>
      <c r="E41" s="37" t="s">
        <v>47</v>
      </c>
      <c r="F41" s="37"/>
      <c r="G41" s="37">
        <v>20</v>
      </c>
      <c r="H41" s="227"/>
      <c r="I41" s="38">
        <v>12568306001</v>
      </c>
      <c r="J41" s="227"/>
      <c r="K41" s="38">
        <v>47892293</v>
      </c>
      <c r="L41" s="227"/>
      <c r="M41" s="38">
        <f t="shared" si="0"/>
        <v>12520413708</v>
      </c>
      <c r="N41" s="227"/>
      <c r="O41" s="38">
        <v>12568306001</v>
      </c>
      <c r="P41" s="227"/>
      <c r="Q41" s="38">
        <v>47892293</v>
      </c>
      <c r="R41" s="227"/>
      <c r="S41" s="38">
        <f t="shared" si="1"/>
        <v>12520413708</v>
      </c>
      <c r="U41" s="3"/>
      <c r="W41" s="3"/>
      <c r="Y41" s="5"/>
      <c r="Z41" s="3"/>
      <c r="AA41" s="3"/>
    </row>
    <row r="42" spans="1:27" ht="21" customHeight="1" x14ac:dyDescent="0.55000000000000004">
      <c r="A42" s="2" t="s">
        <v>285</v>
      </c>
      <c r="C42" s="38">
        <v>19</v>
      </c>
      <c r="D42" s="37"/>
      <c r="E42" s="37" t="s">
        <v>47</v>
      </c>
      <c r="F42" s="37"/>
      <c r="G42" s="37">
        <v>20</v>
      </c>
      <c r="H42" s="227"/>
      <c r="I42" s="38">
        <v>6010928957</v>
      </c>
      <c r="J42" s="227"/>
      <c r="K42" s="38">
        <v>61767253</v>
      </c>
      <c r="L42" s="227"/>
      <c r="M42" s="38">
        <f t="shared" si="0"/>
        <v>5949161704</v>
      </c>
      <c r="N42" s="227"/>
      <c r="O42" s="38">
        <v>6010928957</v>
      </c>
      <c r="P42" s="227"/>
      <c r="Q42" s="38">
        <v>61767253</v>
      </c>
      <c r="R42" s="227"/>
      <c r="S42" s="38">
        <f t="shared" si="1"/>
        <v>5949161704</v>
      </c>
      <c r="U42" s="3"/>
      <c r="W42" s="3"/>
      <c r="Y42" s="5"/>
      <c r="Z42" s="3"/>
      <c r="AA42" s="3"/>
    </row>
    <row r="43" spans="1:27" s="16" customFormat="1" ht="21" customHeight="1" x14ac:dyDescent="0.55000000000000004">
      <c r="A43" s="167" t="s">
        <v>88</v>
      </c>
      <c r="B43" s="168"/>
      <c r="C43" s="169"/>
      <c r="D43" s="228"/>
      <c r="E43" s="169"/>
      <c r="F43" s="228"/>
      <c r="G43" s="170"/>
      <c r="H43" s="229"/>
      <c r="I43" s="230">
        <f>SUM(I7:I42)</f>
        <v>402281757439</v>
      </c>
      <c r="J43" s="229"/>
      <c r="K43" s="230">
        <f>SUM(K22:K42)</f>
        <v>205444132</v>
      </c>
      <c r="L43" s="229"/>
      <c r="M43" s="231">
        <f>SUM(M7:M42)</f>
        <v>402076313307</v>
      </c>
      <c r="N43" s="229"/>
      <c r="O43" s="230">
        <f>SUM(O7:O42)</f>
        <v>4342833676052</v>
      </c>
      <c r="P43" s="229"/>
      <c r="Q43" s="230">
        <f>SUM(Q22:Q42)</f>
        <v>206446187</v>
      </c>
      <c r="R43" s="229"/>
      <c r="S43" s="231">
        <f>SUM(S7:S42)</f>
        <v>4342627229865</v>
      </c>
      <c r="T43" s="1"/>
      <c r="U43" s="3"/>
      <c r="V43" s="1"/>
      <c r="W43" s="3"/>
      <c r="X43" s="1"/>
      <c r="Y43" s="5"/>
      <c r="Z43" s="3"/>
      <c r="AA43" s="3"/>
    </row>
    <row r="44" spans="1:27" s="16" customFormat="1" ht="21" hidden="1" customHeight="1" x14ac:dyDescent="0.55000000000000004">
      <c r="A44" s="2"/>
      <c r="B44" s="1"/>
      <c r="C44" s="67"/>
      <c r="D44" s="1"/>
      <c r="E44" s="67"/>
      <c r="F44" s="1"/>
      <c r="G44" s="67"/>
      <c r="H44" s="1"/>
      <c r="I44" s="3"/>
      <c r="J44" s="1"/>
      <c r="K44" s="3"/>
      <c r="L44" s="1"/>
      <c r="M44" s="12"/>
      <c r="N44" s="1"/>
      <c r="O44" s="3"/>
      <c r="P44" s="1"/>
      <c r="Q44" s="152">
        <v>477494895</v>
      </c>
      <c r="R44" s="1"/>
      <c r="S44" s="12"/>
      <c r="T44" s="1"/>
      <c r="U44" s="3"/>
      <c r="V44" s="1"/>
      <c r="W44" s="3"/>
      <c r="X44" s="1"/>
      <c r="Y44" s="5"/>
      <c r="Z44" s="3"/>
      <c r="AA44" s="3"/>
    </row>
    <row r="45" spans="1:27" ht="21" customHeight="1" x14ac:dyDescent="0.55000000000000004">
      <c r="A45" s="2"/>
      <c r="C45" s="67"/>
      <c r="E45" s="67"/>
      <c r="G45" s="67"/>
      <c r="I45" s="3"/>
      <c r="K45" s="48"/>
      <c r="M45" s="12"/>
      <c r="O45" s="3"/>
      <c r="Q45" s="48"/>
      <c r="S45" s="51"/>
      <c r="U45" s="3"/>
      <c r="W45" s="3"/>
      <c r="Y45" s="5"/>
      <c r="Z45" s="3"/>
      <c r="AA45" s="3"/>
    </row>
    <row r="46" spans="1:27" ht="21" customHeight="1" x14ac:dyDescent="0.55000000000000004">
      <c r="A46" s="2"/>
      <c r="C46" s="67"/>
      <c r="E46" s="67"/>
      <c r="G46" s="67"/>
      <c r="H46" s="3"/>
      <c r="I46" s="3"/>
      <c r="K46" s="3"/>
      <c r="M46" s="12"/>
      <c r="O46" s="3"/>
      <c r="Q46" s="3"/>
      <c r="S46" s="68"/>
      <c r="U46" s="3"/>
      <c r="W46" s="3"/>
      <c r="Y46" s="5"/>
      <c r="Z46" s="3"/>
      <c r="AA46" s="3"/>
    </row>
    <row r="47" spans="1:27" ht="21" customHeight="1" x14ac:dyDescent="0.55000000000000004">
      <c r="A47" s="2"/>
      <c r="C47" s="67"/>
      <c r="E47" s="67"/>
      <c r="G47" s="67"/>
      <c r="I47" s="164"/>
      <c r="K47" s="48"/>
      <c r="M47" s="12"/>
      <c r="O47" s="48"/>
      <c r="Q47" s="3"/>
      <c r="S47" s="12"/>
      <c r="U47" s="3"/>
      <c r="W47" s="3"/>
      <c r="Y47" s="5"/>
      <c r="Z47" s="3"/>
      <c r="AA47" s="3"/>
    </row>
    <row r="48" spans="1:27" ht="21" customHeight="1" x14ac:dyDescent="0.55000000000000004">
      <c r="A48" s="2"/>
      <c r="C48" s="67"/>
      <c r="E48" s="67"/>
      <c r="G48" s="67"/>
      <c r="I48" s="48"/>
      <c r="K48" s="3"/>
      <c r="M48" s="12"/>
      <c r="O48" s="164"/>
      <c r="Q48" s="3"/>
      <c r="S48" s="12"/>
      <c r="U48" s="3"/>
      <c r="W48" s="3"/>
      <c r="Y48" s="5"/>
      <c r="Z48" s="3"/>
      <c r="AA48" s="3"/>
    </row>
    <row r="49" spans="1:27" ht="21" customHeight="1" x14ac:dyDescent="0.45">
      <c r="A49" s="3"/>
      <c r="I49" s="48"/>
      <c r="K49" s="3"/>
      <c r="M49" s="12"/>
      <c r="O49" s="48"/>
      <c r="Q49" s="3"/>
      <c r="S49" s="48"/>
      <c r="U49" s="3"/>
      <c r="Y49" s="5"/>
      <c r="Z49" s="3"/>
      <c r="AA49" s="3"/>
    </row>
    <row r="50" spans="1:27" ht="21" customHeight="1" x14ac:dyDescent="0.45">
      <c r="A50" s="3"/>
      <c r="I50" s="3"/>
      <c r="K50" s="3"/>
      <c r="M50" s="12"/>
      <c r="O50" s="12"/>
      <c r="S50" s="48"/>
    </row>
    <row r="51" spans="1:27" ht="21" customHeight="1" x14ac:dyDescent="0.45">
      <c r="A51" s="3"/>
      <c r="G51" s="67"/>
      <c r="I51" s="3"/>
      <c r="O51" s="69"/>
      <c r="Q51" s="3"/>
      <c r="S51" s="12"/>
    </row>
    <row r="52" spans="1:27" ht="21" customHeight="1" x14ac:dyDescent="0.45">
      <c r="A52" s="3"/>
      <c r="G52" s="67"/>
      <c r="I52" s="3"/>
      <c r="S52" s="12"/>
      <c r="U52" s="3"/>
    </row>
    <row r="53" spans="1:27" ht="21" customHeight="1" x14ac:dyDescent="0.45">
      <c r="A53" s="3"/>
      <c r="S53" s="12"/>
      <c r="W53" s="3"/>
    </row>
    <row r="54" spans="1:27" ht="21" customHeight="1" x14ac:dyDescent="0.45">
      <c r="Q54" s="3"/>
      <c r="S54" s="48"/>
    </row>
    <row r="57" spans="1:27" ht="21" customHeight="1" x14ac:dyDescent="0.45">
      <c r="S57" s="12"/>
    </row>
    <row r="61" spans="1:27" ht="21" customHeight="1" x14ac:dyDescent="0.45">
      <c r="S61" s="12"/>
    </row>
    <row r="63" spans="1:27" ht="21" customHeight="1" x14ac:dyDescent="0.45">
      <c r="S63" s="69"/>
    </row>
  </sheetData>
  <mergeCells count="14">
    <mergeCell ref="O6"/>
    <mergeCell ref="A3:S3"/>
    <mergeCell ref="A2:S2"/>
    <mergeCell ref="A1:S1"/>
    <mergeCell ref="A6"/>
    <mergeCell ref="G6"/>
    <mergeCell ref="A5:G5"/>
    <mergeCell ref="Q6"/>
    <mergeCell ref="S6"/>
    <mergeCell ref="O5:S5"/>
    <mergeCell ref="I6"/>
    <mergeCell ref="A4:H4"/>
    <mergeCell ref="M6"/>
    <mergeCell ref="I5:M5"/>
  </mergeCells>
  <printOptions horizontalCentered="1"/>
  <pageMargins left="0" right="0" top="0.39370078740157483" bottom="0.74803149606299213" header="0" footer="0.19685039370078741"/>
  <pageSetup paperSize="9" scale="57" firstPageNumber="18" orientation="landscape" useFirstPageNumber="1" r:id="rId1"/>
  <headerFooter>
    <oddFooter>&amp;C&amp;"B Nazanin,Regular"&amp;P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A47"/>
  <sheetViews>
    <sheetView rightToLeft="1" view="pageBreakPreview" zoomScaleNormal="100" zoomScaleSheetLayoutView="100" workbookViewId="0">
      <selection activeCell="E11" sqref="E11"/>
    </sheetView>
  </sheetViews>
  <sheetFormatPr defaultRowHeight="18.75" x14ac:dyDescent="0.45"/>
  <cols>
    <col min="1" max="1" width="38.5703125" style="1" customWidth="1"/>
    <col min="2" max="2" width="1" style="1" customWidth="1"/>
    <col min="3" max="3" width="16.7109375" style="1" customWidth="1"/>
    <col min="4" max="4" width="1" style="1" customWidth="1"/>
    <col min="5" max="5" width="23.7109375" style="1" customWidth="1"/>
    <col min="6" max="6" width="1" style="1" customWidth="1"/>
    <col min="7" max="7" width="15" style="1" customWidth="1"/>
    <col min="8" max="8" width="10.5703125" style="1" customWidth="1"/>
    <col min="9" max="9" width="13.85546875" style="1" customWidth="1"/>
    <col min="10" max="10" width="10.5703125" style="1" bestFit="1" customWidth="1"/>
    <col min="11" max="14" width="9.140625" style="1"/>
    <col min="15" max="15" width="17.85546875" style="1" bestFit="1" customWidth="1"/>
    <col min="16" max="26" width="9.140625" style="1"/>
    <col min="27" max="27" width="11.85546875" style="1" bestFit="1" customWidth="1"/>
    <col min="28" max="16384" width="9.140625" style="1"/>
  </cols>
  <sheetData>
    <row r="1" spans="1:27" ht="21" x14ac:dyDescent="0.45">
      <c r="A1" s="278" t="s">
        <v>0</v>
      </c>
      <c r="B1" s="278"/>
      <c r="C1" s="278"/>
      <c r="D1" s="278"/>
      <c r="E1" s="278"/>
    </row>
    <row r="2" spans="1:27" ht="21" x14ac:dyDescent="0.45">
      <c r="A2" s="278" t="s">
        <v>66</v>
      </c>
      <c r="B2" s="278"/>
      <c r="C2" s="278"/>
      <c r="D2" s="278"/>
      <c r="E2" s="278"/>
    </row>
    <row r="3" spans="1:27" ht="21" x14ac:dyDescent="0.45">
      <c r="A3" s="278" t="str">
        <f>سهام!A3</f>
        <v>برای ماه منتهی به 1399/08/30</v>
      </c>
      <c r="B3" s="278"/>
      <c r="C3" s="278"/>
      <c r="D3" s="278"/>
      <c r="E3" s="278"/>
    </row>
    <row r="4" spans="1:27" ht="21" x14ac:dyDescent="0.45">
      <c r="A4" s="320" t="s">
        <v>110</v>
      </c>
      <c r="B4" s="320"/>
      <c r="C4" s="320"/>
      <c r="D4" s="320"/>
      <c r="E4" s="320"/>
    </row>
    <row r="5" spans="1:27" ht="21" x14ac:dyDescent="0.45">
      <c r="A5" s="279" t="s">
        <v>92</v>
      </c>
      <c r="C5" s="277" t="s">
        <v>68</v>
      </c>
      <c r="D5" s="37"/>
      <c r="E5" s="277" t="s">
        <v>271</v>
      </c>
    </row>
    <row r="6" spans="1:27" ht="21" x14ac:dyDescent="0.45">
      <c r="A6" s="277" t="s">
        <v>92</v>
      </c>
      <c r="C6" s="277" t="s">
        <v>57</v>
      </c>
      <c r="D6" s="37"/>
      <c r="E6" s="277" t="s">
        <v>57</v>
      </c>
    </row>
    <row r="7" spans="1:27" ht="21" x14ac:dyDescent="0.55000000000000004">
      <c r="A7" s="2" t="s">
        <v>158</v>
      </c>
      <c r="C7" s="38">
        <v>0</v>
      </c>
      <c r="D7" s="37"/>
      <c r="E7" s="38">
        <v>19090118496</v>
      </c>
      <c r="G7" s="48"/>
      <c r="H7" s="3"/>
      <c r="J7" s="3"/>
      <c r="K7" s="48"/>
      <c r="L7" s="3"/>
    </row>
    <row r="8" spans="1:27" ht="21" x14ac:dyDescent="0.55000000000000004">
      <c r="A8" s="2" t="s">
        <v>93</v>
      </c>
      <c r="C8" s="38">
        <v>0</v>
      </c>
      <c r="D8" s="37"/>
      <c r="E8" s="38">
        <v>730690598</v>
      </c>
      <c r="G8" s="48"/>
      <c r="H8" s="3"/>
      <c r="J8" s="3"/>
      <c r="K8" s="48"/>
      <c r="L8" s="3"/>
    </row>
    <row r="9" spans="1:27" ht="21" x14ac:dyDescent="0.55000000000000004">
      <c r="A9" s="2" t="s">
        <v>241</v>
      </c>
      <c r="C9" s="224">
        <v>-33805609</v>
      </c>
      <c r="D9" s="37"/>
      <c r="E9" s="224">
        <v>16978321128</v>
      </c>
      <c r="G9" s="48"/>
      <c r="H9" s="3"/>
      <c r="I9" s="3"/>
      <c r="J9" s="3"/>
      <c r="K9" s="48"/>
      <c r="L9" s="3"/>
      <c r="M9" s="3"/>
      <c r="O9" s="3"/>
      <c r="Q9" s="3"/>
      <c r="S9" s="3"/>
      <c r="U9" s="3"/>
      <c r="W9" s="3"/>
      <c r="Y9" s="5"/>
      <c r="Z9" s="3"/>
      <c r="AA9" s="3"/>
    </row>
    <row r="10" spans="1:27" ht="21" x14ac:dyDescent="0.55000000000000004">
      <c r="A10" s="2" t="s">
        <v>88</v>
      </c>
      <c r="C10" s="225">
        <f>SUM(C7:C9)</f>
        <v>-33805609</v>
      </c>
      <c r="D10" s="219"/>
      <c r="E10" s="220">
        <f>SUM(E7:E9)</f>
        <v>36799130222</v>
      </c>
      <c r="G10" s="48"/>
      <c r="H10" s="3"/>
      <c r="I10" s="3"/>
      <c r="J10" s="3"/>
      <c r="K10" s="48"/>
      <c r="L10" s="3"/>
      <c r="M10" s="3"/>
      <c r="O10" s="3"/>
      <c r="Q10" s="3"/>
      <c r="S10" s="3"/>
      <c r="U10" s="3"/>
      <c r="W10" s="3"/>
      <c r="Y10" s="5"/>
      <c r="Z10" s="3"/>
      <c r="AA10" s="3"/>
    </row>
    <row r="11" spans="1:27" ht="21" x14ac:dyDescent="0.55000000000000004">
      <c r="A11" s="2"/>
      <c r="C11" s="3"/>
      <c r="E11" s="3"/>
      <c r="G11" s="3"/>
      <c r="I11" s="3"/>
      <c r="K11" s="3"/>
      <c r="M11" s="3"/>
      <c r="O11" s="3"/>
      <c r="Q11" s="3"/>
      <c r="S11" s="3"/>
      <c r="U11" s="3"/>
      <c r="W11" s="3"/>
      <c r="Y11" s="5"/>
      <c r="Z11" s="3"/>
      <c r="AA11" s="3"/>
    </row>
    <row r="12" spans="1:27" ht="21" x14ac:dyDescent="0.55000000000000004">
      <c r="A12" s="2"/>
      <c r="C12" s="48"/>
      <c r="E12" s="3"/>
      <c r="G12" s="3"/>
      <c r="I12" s="3"/>
      <c r="K12" s="3"/>
      <c r="M12" s="3"/>
      <c r="O12" s="3"/>
      <c r="Q12" s="3"/>
      <c r="S12" s="3"/>
      <c r="U12" s="3"/>
      <c r="W12" s="3"/>
      <c r="Y12" s="5"/>
      <c r="Z12" s="3"/>
      <c r="AA12" s="3"/>
    </row>
    <row r="13" spans="1:27" ht="21" x14ac:dyDescent="0.55000000000000004">
      <c r="A13" s="2"/>
      <c r="C13" s="48"/>
      <c r="E13" s="3"/>
      <c r="G13" s="3"/>
      <c r="I13" s="3"/>
      <c r="K13" s="3"/>
      <c r="M13" s="3"/>
      <c r="O13" s="3"/>
      <c r="Q13" s="3"/>
      <c r="S13" s="3"/>
      <c r="U13" s="3"/>
      <c r="W13" s="3"/>
      <c r="Y13" s="5"/>
      <c r="Z13" s="3"/>
      <c r="AA13" s="3"/>
    </row>
    <row r="14" spans="1:27" ht="21" x14ac:dyDescent="0.55000000000000004">
      <c r="A14" s="2"/>
      <c r="C14" s="3"/>
      <c r="E14" s="3"/>
      <c r="G14" s="3"/>
      <c r="I14" s="3"/>
      <c r="K14" s="3"/>
      <c r="M14" s="3"/>
      <c r="O14" s="3"/>
      <c r="Q14" s="3"/>
      <c r="S14" s="3"/>
      <c r="U14" s="3"/>
      <c r="W14" s="3"/>
      <c r="Y14" s="5"/>
      <c r="Z14" s="3"/>
      <c r="AA14" s="3"/>
    </row>
    <row r="15" spans="1:27" ht="21" x14ac:dyDescent="0.55000000000000004">
      <c r="A15" s="2"/>
      <c r="C15" s="3"/>
      <c r="E15" s="3"/>
      <c r="G15" s="3"/>
      <c r="I15" s="3"/>
      <c r="K15" s="3"/>
      <c r="M15" s="3"/>
      <c r="O15" s="3"/>
      <c r="Q15" s="3"/>
      <c r="S15" s="3"/>
      <c r="U15" s="3"/>
      <c r="W15" s="3"/>
      <c r="Y15" s="5"/>
      <c r="Z15" s="3"/>
      <c r="AA15" s="3"/>
    </row>
    <row r="16" spans="1:27" ht="21" x14ac:dyDescent="0.55000000000000004">
      <c r="A16" s="2"/>
      <c r="C16" s="3" t="s">
        <v>277</v>
      </c>
      <c r="E16" s="3"/>
      <c r="G16" s="3"/>
      <c r="I16" s="3"/>
      <c r="K16" s="3"/>
      <c r="M16" s="3"/>
      <c r="O16" s="3"/>
      <c r="Q16" s="3"/>
      <c r="S16" s="3"/>
      <c r="U16" s="3"/>
      <c r="W16" s="3"/>
      <c r="Y16" s="5"/>
      <c r="Z16" s="3"/>
      <c r="AA16" s="3"/>
    </row>
    <row r="17" spans="1:27" ht="21" x14ac:dyDescent="0.55000000000000004">
      <c r="A17" s="2"/>
      <c r="C17" s="3"/>
      <c r="E17" s="3"/>
      <c r="G17" s="3"/>
      <c r="I17" s="3"/>
      <c r="K17" s="3"/>
      <c r="M17" s="3"/>
      <c r="O17" s="3"/>
      <c r="Q17" s="3"/>
      <c r="S17" s="3"/>
      <c r="U17" s="3"/>
      <c r="W17" s="3"/>
      <c r="Y17" s="5"/>
      <c r="Z17" s="3"/>
      <c r="AA17" s="3"/>
    </row>
    <row r="18" spans="1:27" ht="21" x14ac:dyDescent="0.55000000000000004">
      <c r="A18" s="2"/>
      <c r="C18" s="3"/>
      <c r="E18" s="3"/>
      <c r="G18" s="3"/>
      <c r="I18" s="3"/>
      <c r="K18" s="3"/>
      <c r="M18" s="3"/>
      <c r="O18" s="3"/>
      <c r="Q18" s="3"/>
      <c r="S18" s="3"/>
      <c r="U18" s="3"/>
      <c r="W18" s="3"/>
      <c r="Y18" s="5"/>
      <c r="Z18" s="3"/>
      <c r="AA18" s="3"/>
    </row>
    <row r="19" spans="1:27" ht="21" x14ac:dyDescent="0.55000000000000004">
      <c r="A19" s="2"/>
      <c r="C19" s="3"/>
      <c r="E19" s="3"/>
      <c r="G19" s="3"/>
      <c r="I19" s="3"/>
      <c r="K19" s="3"/>
      <c r="M19" s="3"/>
      <c r="O19" s="3"/>
      <c r="Q19" s="3"/>
      <c r="S19" s="3"/>
      <c r="U19" s="3"/>
      <c r="W19" s="3"/>
      <c r="Y19" s="5"/>
      <c r="Z19" s="3"/>
      <c r="AA19" s="3"/>
    </row>
    <row r="20" spans="1:27" ht="21" x14ac:dyDescent="0.55000000000000004">
      <c r="A20" s="2"/>
      <c r="C20" s="3"/>
      <c r="E20" s="3"/>
      <c r="G20" s="3"/>
      <c r="I20" s="3"/>
      <c r="K20" s="3"/>
      <c r="M20" s="3"/>
      <c r="O20" s="3"/>
      <c r="Q20" s="3"/>
      <c r="S20" s="3"/>
      <c r="U20" s="3"/>
      <c r="W20" s="3"/>
      <c r="Y20" s="5"/>
      <c r="Z20" s="3"/>
      <c r="AA20" s="3"/>
    </row>
    <row r="21" spans="1:27" ht="21" x14ac:dyDescent="0.55000000000000004">
      <c r="A21" s="2"/>
      <c r="C21" s="3"/>
      <c r="E21" s="3"/>
      <c r="G21" s="3"/>
      <c r="I21" s="3"/>
      <c r="K21" s="3"/>
      <c r="M21" s="3"/>
      <c r="O21" s="3"/>
      <c r="Q21" s="3"/>
      <c r="S21" s="3"/>
      <c r="U21" s="3"/>
      <c r="W21" s="3"/>
      <c r="Y21" s="5"/>
      <c r="Z21" s="3"/>
      <c r="AA21" s="3"/>
    </row>
    <row r="22" spans="1:27" ht="21" x14ac:dyDescent="0.55000000000000004">
      <c r="A22" s="2"/>
      <c r="C22" s="3"/>
      <c r="E22" s="3"/>
      <c r="G22" s="3"/>
      <c r="I22" s="3"/>
      <c r="K22" s="3"/>
      <c r="M22" s="3"/>
      <c r="O22" s="3"/>
      <c r="Q22" s="3"/>
      <c r="S22" s="3"/>
      <c r="U22" s="3"/>
      <c r="W22" s="3"/>
      <c r="Y22" s="5"/>
      <c r="Z22" s="3"/>
      <c r="AA22" s="3"/>
    </row>
    <row r="23" spans="1:27" ht="21" x14ac:dyDescent="0.55000000000000004">
      <c r="A23" s="2"/>
      <c r="C23" s="3"/>
      <c r="E23" s="3"/>
      <c r="G23" s="3"/>
      <c r="I23" s="3"/>
      <c r="K23" s="3"/>
      <c r="M23" s="3"/>
      <c r="O23" s="3"/>
      <c r="Q23" s="3"/>
      <c r="S23" s="3"/>
      <c r="U23" s="3"/>
      <c r="W23" s="3"/>
      <c r="Y23" s="5"/>
      <c r="Z23" s="3"/>
      <c r="AA23" s="3"/>
    </row>
    <row r="24" spans="1:27" ht="21" x14ac:dyDescent="0.55000000000000004">
      <c r="A24" s="2"/>
      <c r="C24" s="3"/>
      <c r="E24" s="3"/>
      <c r="G24" s="3"/>
      <c r="I24" s="3"/>
      <c r="K24" s="3"/>
      <c r="M24" s="3"/>
      <c r="O24" s="3"/>
      <c r="Q24" s="3"/>
      <c r="S24" s="3"/>
      <c r="U24" s="3"/>
      <c r="W24" s="3"/>
      <c r="Y24" s="5"/>
      <c r="Z24" s="3"/>
      <c r="AA24" s="3"/>
    </row>
    <row r="25" spans="1:27" ht="21" x14ac:dyDescent="0.55000000000000004">
      <c r="A25" s="2"/>
      <c r="C25" s="3"/>
      <c r="E25" s="3"/>
      <c r="G25" s="3"/>
      <c r="I25" s="3"/>
      <c r="K25" s="3"/>
      <c r="M25" s="3"/>
      <c r="O25" s="3"/>
      <c r="Q25" s="3"/>
      <c r="S25" s="3"/>
      <c r="U25" s="3"/>
      <c r="W25" s="3"/>
      <c r="Y25" s="5"/>
      <c r="Z25" s="3"/>
      <c r="AA25" s="3"/>
    </row>
    <row r="26" spans="1:27" ht="21" x14ac:dyDescent="0.55000000000000004">
      <c r="A26" s="2"/>
      <c r="C26" s="3"/>
      <c r="E26" s="3"/>
      <c r="G26" s="3"/>
      <c r="I26" s="3"/>
      <c r="K26" s="3"/>
      <c r="M26" s="3"/>
      <c r="O26" s="3"/>
      <c r="Q26" s="3"/>
      <c r="S26" s="3"/>
      <c r="U26" s="3"/>
      <c r="W26" s="3"/>
      <c r="Y26" s="5"/>
      <c r="Z26" s="3"/>
      <c r="AA26" s="3"/>
    </row>
    <row r="27" spans="1:27" ht="21" x14ac:dyDescent="0.55000000000000004">
      <c r="A27" s="2"/>
      <c r="C27" s="3"/>
      <c r="E27" s="3"/>
      <c r="G27" s="3"/>
      <c r="I27" s="3"/>
      <c r="K27" s="3"/>
      <c r="M27" s="3"/>
      <c r="O27" s="3"/>
      <c r="Q27" s="3"/>
      <c r="S27" s="3"/>
      <c r="U27" s="3"/>
      <c r="W27" s="3"/>
      <c r="Y27" s="5"/>
      <c r="Z27" s="3"/>
      <c r="AA27" s="3"/>
    </row>
    <row r="28" spans="1:27" ht="21" x14ac:dyDescent="0.55000000000000004">
      <c r="A28" s="2"/>
      <c r="C28" s="3"/>
      <c r="E28" s="3"/>
      <c r="G28" s="3"/>
      <c r="I28" s="3"/>
      <c r="K28" s="3"/>
      <c r="M28" s="3"/>
      <c r="O28" s="3"/>
      <c r="Q28" s="3"/>
      <c r="S28" s="3"/>
      <c r="U28" s="3"/>
      <c r="W28" s="3"/>
      <c r="Y28" s="5"/>
      <c r="Z28" s="3"/>
      <c r="AA28" s="3"/>
    </row>
    <row r="29" spans="1:27" ht="21" x14ac:dyDescent="0.55000000000000004">
      <c r="A29" s="2"/>
      <c r="C29" s="3"/>
      <c r="E29" s="3"/>
      <c r="G29" s="3"/>
      <c r="I29" s="3"/>
      <c r="K29" s="3"/>
      <c r="M29" s="3"/>
      <c r="O29" s="3"/>
      <c r="Q29" s="3"/>
      <c r="S29" s="3"/>
      <c r="U29" s="3"/>
      <c r="W29" s="3"/>
      <c r="Y29" s="5"/>
      <c r="Z29" s="3"/>
      <c r="AA29" s="3"/>
    </row>
    <row r="30" spans="1:27" ht="21" x14ac:dyDescent="0.55000000000000004">
      <c r="A30" s="2"/>
      <c r="C30" s="3"/>
      <c r="E30" s="3"/>
      <c r="G30" s="3"/>
      <c r="I30" s="3"/>
      <c r="K30" s="3"/>
      <c r="M30" s="3"/>
      <c r="O30" s="3"/>
      <c r="Q30" s="3"/>
      <c r="S30" s="3"/>
      <c r="U30" s="3"/>
      <c r="W30" s="3"/>
      <c r="Y30" s="5"/>
      <c r="Z30" s="3"/>
      <c r="AA30" s="3"/>
    </row>
    <row r="31" spans="1:27" ht="21" x14ac:dyDescent="0.55000000000000004">
      <c r="A31" s="2"/>
      <c r="C31" s="3"/>
      <c r="E31" s="3"/>
      <c r="G31" s="3"/>
      <c r="I31" s="3"/>
      <c r="K31" s="3"/>
      <c r="M31" s="3"/>
      <c r="O31" s="3"/>
      <c r="Q31" s="3"/>
      <c r="S31" s="3"/>
      <c r="U31" s="3"/>
      <c r="W31" s="3"/>
      <c r="Y31" s="5"/>
      <c r="Z31" s="3"/>
      <c r="AA31" s="3"/>
    </row>
    <row r="32" spans="1:27" ht="21" x14ac:dyDescent="0.55000000000000004">
      <c r="A32" s="2"/>
      <c r="C32" s="3"/>
      <c r="E32" s="3"/>
      <c r="G32" s="3"/>
      <c r="I32" s="3"/>
      <c r="K32" s="3"/>
      <c r="M32" s="3"/>
      <c r="O32" s="3"/>
      <c r="Q32" s="3"/>
      <c r="S32" s="3"/>
      <c r="U32" s="3"/>
      <c r="W32" s="3"/>
      <c r="Y32" s="5"/>
      <c r="Z32" s="3"/>
      <c r="AA32" s="3"/>
    </row>
    <row r="33" spans="1:27" ht="21" x14ac:dyDescent="0.55000000000000004">
      <c r="A33" s="2"/>
      <c r="C33" s="3"/>
      <c r="E33" s="3"/>
      <c r="G33" s="3"/>
      <c r="I33" s="3"/>
      <c r="K33" s="3"/>
      <c r="M33" s="3"/>
      <c r="O33" s="3"/>
      <c r="Q33" s="3"/>
      <c r="S33" s="3"/>
      <c r="U33" s="3"/>
      <c r="W33" s="3"/>
      <c r="Y33" s="5"/>
      <c r="Z33" s="3"/>
      <c r="AA33" s="3"/>
    </row>
    <row r="34" spans="1:27" ht="21" x14ac:dyDescent="0.55000000000000004">
      <c r="A34" s="2"/>
      <c r="C34" s="3"/>
      <c r="E34" s="3"/>
      <c r="G34" s="3"/>
      <c r="I34" s="3"/>
      <c r="K34" s="3"/>
      <c r="M34" s="3"/>
      <c r="O34" s="3"/>
      <c r="Q34" s="3"/>
      <c r="S34" s="3"/>
      <c r="U34" s="3"/>
      <c r="W34" s="3"/>
      <c r="Y34" s="5"/>
      <c r="Z34" s="3"/>
      <c r="AA34" s="3"/>
    </row>
    <row r="35" spans="1:27" ht="21" x14ac:dyDescent="0.55000000000000004">
      <c r="A35" s="2"/>
      <c r="C35" s="3"/>
      <c r="E35" s="3"/>
      <c r="G35" s="3"/>
      <c r="I35" s="3"/>
      <c r="K35" s="3"/>
      <c r="M35" s="3"/>
      <c r="O35" s="3"/>
      <c r="Q35" s="3"/>
      <c r="S35" s="3"/>
      <c r="U35" s="3"/>
      <c r="W35" s="3"/>
      <c r="Y35" s="5"/>
      <c r="Z35" s="3"/>
      <c r="AA35" s="3"/>
    </row>
    <row r="36" spans="1:27" ht="21" x14ac:dyDescent="0.55000000000000004">
      <c r="A36" s="2"/>
      <c r="C36" s="3"/>
      <c r="E36" s="3"/>
      <c r="G36" s="3"/>
      <c r="I36" s="3"/>
      <c r="K36" s="3"/>
      <c r="M36" s="3"/>
      <c r="O36" s="3"/>
      <c r="Q36" s="3"/>
      <c r="S36" s="3"/>
      <c r="U36" s="3"/>
      <c r="W36" s="3"/>
      <c r="Y36" s="5"/>
      <c r="Z36" s="3"/>
      <c r="AA36" s="3"/>
    </row>
    <row r="37" spans="1:27" ht="21" x14ac:dyDescent="0.55000000000000004">
      <c r="A37" s="2"/>
      <c r="C37" s="3"/>
      <c r="E37" s="3"/>
      <c r="G37" s="3"/>
      <c r="I37" s="3"/>
      <c r="K37" s="3"/>
      <c r="M37" s="3"/>
      <c r="O37" s="3"/>
      <c r="Q37" s="3"/>
      <c r="S37" s="3"/>
      <c r="U37" s="3"/>
      <c r="W37" s="3"/>
      <c r="Y37" s="5"/>
      <c r="Z37" s="3"/>
      <c r="AA37" s="3"/>
    </row>
    <row r="38" spans="1:27" ht="21" x14ac:dyDescent="0.55000000000000004">
      <c r="A38" s="2"/>
      <c r="C38" s="3"/>
      <c r="E38" s="3"/>
      <c r="G38" s="3"/>
      <c r="I38" s="3"/>
      <c r="K38" s="3"/>
      <c r="M38" s="3"/>
      <c r="O38" s="3"/>
      <c r="Q38" s="3"/>
      <c r="S38" s="3"/>
      <c r="U38" s="3"/>
      <c r="W38" s="3"/>
      <c r="Y38" s="5"/>
      <c r="Z38" s="3"/>
      <c r="AA38" s="3"/>
    </row>
    <row r="39" spans="1:27" ht="21" x14ac:dyDescent="0.55000000000000004">
      <c r="A39" s="2"/>
      <c r="C39" s="3"/>
      <c r="E39" s="3"/>
      <c r="G39" s="3"/>
      <c r="I39" s="3"/>
      <c r="K39" s="3"/>
      <c r="M39" s="3"/>
      <c r="O39" s="3"/>
      <c r="Q39" s="3"/>
      <c r="S39" s="3"/>
      <c r="U39" s="3"/>
      <c r="W39" s="3"/>
      <c r="Y39" s="5"/>
      <c r="Z39" s="3"/>
      <c r="AA39" s="3"/>
    </row>
    <row r="40" spans="1:27" ht="21" x14ac:dyDescent="0.55000000000000004">
      <c r="A40" s="2" t="s">
        <v>164</v>
      </c>
      <c r="C40" s="3">
        <v>0</v>
      </c>
      <c r="E40" s="3">
        <v>0</v>
      </c>
      <c r="G40" s="3"/>
      <c r="I40" s="3"/>
      <c r="K40" s="3"/>
      <c r="M40" s="3"/>
      <c r="O40" s="3"/>
      <c r="Q40" s="3"/>
      <c r="S40" s="3"/>
      <c r="U40" s="3"/>
      <c r="W40" s="3"/>
      <c r="Y40" s="5"/>
      <c r="Z40" s="3"/>
      <c r="AA40" s="3"/>
    </row>
    <row r="41" spans="1:27" ht="21" x14ac:dyDescent="0.55000000000000004">
      <c r="A41" s="2" t="s">
        <v>165</v>
      </c>
      <c r="C41" s="3">
        <v>0</v>
      </c>
      <c r="E41" s="3">
        <v>0</v>
      </c>
      <c r="G41" s="3"/>
      <c r="I41" s="3"/>
      <c r="K41" s="3"/>
      <c r="M41" s="3"/>
      <c r="O41" s="3"/>
      <c r="Q41" s="3"/>
      <c r="S41" s="3"/>
      <c r="U41" s="3"/>
      <c r="W41" s="3"/>
      <c r="Y41" s="5"/>
      <c r="Z41" s="3"/>
      <c r="AA41" s="3"/>
    </row>
    <row r="42" spans="1:27" x14ac:dyDescent="0.45">
      <c r="G42" s="3"/>
      <c r="I42" s="3"/>
      <c r="K42" s="3"/>
      <c r="M42" s="3"/>
      <c r="O42" s="3"/>
      <c r="Q42" s="3"/>
      <c r="S42" s="3"/>
      <c r="U42" s="3"/>
      <c r="W42" s="3"/>
      <c r="Y42" s="5"/>
      <c r="Z42" s="3"/>
      <c r="AA42" s="3"/>
    </row>
    <row r="43" spans="1:27" x14ac:dyDescent="0.45">
      <c r="U43" s="3"/>
      <c r="Y43" s="5"/>
      <c r="Z43" s="3"/>
      <c r="AA43" s="3"/>
    </row>
    <row r="46" spans="1:27" x14ac:dyDescent="0.45">
      <c r="U46" s="3"/>
    </row>
    <row r="47" spans="1:27" x14ac:dyDescent="0.45">
      <c r="W47" s="3"/>
    </row>
  </sheetData>
  <mergeCells count="9">
    <mergeCell ref="A3:E3"/>
    <mergeCell ref="A2:E2"/>
    <mergeCell ref="A1:E1"/>
    <mergeCell ref="E6"/>
    <mergeCell ref="E5"/>
    <mergeCell ref="A5:A6"/>
    <mergeCell ref="C6"/>
    <mergeCell ref="C5"/>
    <mergeCell ref="A4:E4"/>
  </mergeCells>
  <printOptions horizontalCentered="1"/>
  <pageMargins left="0" right="0" top="0.39370078740157483" bottom="0.74803149606299213" header="0" footer="0.19685039370078741"/>
  <pageSetup paperSize="9" scale="115" firstPageNumber="19" orientation="landscape" useFirstPageNumber="1" r:id="rId1"/>
  <headerFooter>
    <oddFooter>&amp;C&amp;"B Nazanin,Regular"&amp;P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B34"/>
  <sheetViews>
    <sheetView rightToLeft="1" view="pageBreakPreview" topLeftCell="L1" zoomScale="90" zoomScaleNormal="70" zoomScaleSheetLayoutView="90" workbookViewId="0">
      <selection activeCell="W30" sqref="W21:W30"/>
    </sheetView>
  </sheetViews>
  <sheetFormatPr defaultRowHeight="18.75" x14ac:dyDescent="0.25"/>
  <cols>
    <col min="1" max="1" width="36.140625" style="71" customWidth="1"/>
    <col min="2" max="2" width="1.140625" style="71" customWidth="1"/>
    <col min="3" max="3" width="14.140625" style="71" customWidth="1"/>
    <col min="4" max="4" width="1.140625" style="71" customWidth="1"/>
    <col min="5" max="5" width="23" style="71" bestFit="1" customWidth="1"/>
    <col min="6" max="6" width="1.140625" style="71" customWidth="1"/>
    <col min="7" max="7" width="23.85546875" style="71" bestFit="1" customWidth="1"/>
    <col min="8" max="8" width="1.140625" style="71" customWidth="1"/>
    <col min="9" max="9" width="16.140625" style="179" bestFit="1" customWidth="1"/>
    <col min="10" max="10" width="1.140625" style="179" customWidth="1"/>
    <col min="11" max="11" width="23.28515625" style="179" bestFit="1" customWidth="1"/>
    <col min="12" max="12" width="1.140625" style="71" customWidth="1"/>
    <col min="13" max="13" width="16.140625" style="71" bestFit="1" customWidth="1"/>
    <col min="14" max="14" width="1.140625" style="71" customWidth="1"/>
    <col min="15" max="15" width="20.42578125" style="71" bestFit="1" customWidth="1"/>
    <col min="16" max="16" width="1.140625" style="71" customWidth="1"/>
    <col min="17" max="17" width="17.7109375" style="71" bestFit="1" customWidth="1"/>
    <col min="18" max="18" width="1.140625" style="71" customWidth="1"/>
    <col min="19" max="19" width="11.42578125" style="71" bestFit="1" customWidth="1"/>
    <col min="20" max="20" width="1.140625" style="71" customWidth="1"/>
    <col min="21" max="21" width="23" style="71" bestFit="1" customWidth="1"/>
    <col min="22" max="22" width="1.140625" style="71" customWidth="1"/>
    <col min="23" max="23" width="23.28515625" style="71" bestFit="1" customWidth="1"/>
    <col min="24" max="24" width="1.140625" style="71" customWidth="1"/>
    <col min="25" max="25" width="12.85546875" style="71" customWidth="1"/>
    <col min="26" max="26" width="17.42578125" style="71" hidden="1" customWidth="1"/>
    <col min="27" max="27" width="9" style="71" customWidth="1"/>
    <col min="28" max="28" width="17.42578125" style="71" bestFit="1" customWidth="1"/>
    <col min="29" max="45" width="9" style="71" customWidth="1"/>
    <col min="46" max="16384" width="9.140625" style="71"/>
  </cols>
  <sheetData>
    <row r="1" spans="1:28" ht="25.5" customHeight="1" x14ac:dyDescent="0.25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</row>
    <row r="2" spans="1:28" ht="25.5" customHeight="1" x14ac:dyDescent="0.25">
      <c r="A2" s="278" t="s">
        <v>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</row>
    <row r="3" spans="1:28" ht="25.5" customHeight="1" x14ac:dyDescent="0.25">
      <c r="A3" s="278" t="s">
        <v>279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</row>
    <row r="4" spans="1:28" ht="25.5" x14ac:dyDescent="0.25">
      <c r="A4" s="66" t="s">
        <v>98</v>
      </c>
      <c r="B4" s="65"/>
      <c r="C4" s="65"/>
      <c r="D4" s="65"/>
      <c r="E4" s="65"/>
      <c r="F4" s="65"/>
      <c r="G4" s="65"/>
      <c r="H4" s="65"/>
      <c r="I4" s="178"/>
      <c r="J4" s="178"/>
      <c r="K4" s="178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34"/>
    </row>
    <row r="5" spans="1:28" ht="25.5" x14ac:dyDescent="0.25">
      <c r="A5" s="66" t="s">
        <v>99</v>
      </c>
    </row>
    <row r="6" spans="1:28" ht="21" x14ac:dyDescent="0.25">
      <c r="A6" s="279" t="s">
        <v>2</v>
      </c>
      <c r="C6" s="277" t="s">
        <v>274</v>
      </c>
      <c r="D6" s="277" t="s">
        <v>3</v>
      </c>
      <c r="E6" s="277" t="s">
        <v>3</v>
      </c>
      <c r="F6" s="277" t="s">
        <v>3</v>
      </c>
      <c r="G6" s="277" t="s">
        <v>3</v>
      </c>
      <c r="H6" s="142"/>
      <c r="I6" s="277" t="s">
        <v>4</v>
      </c>
      <c r="J6" s="277" t="s">
        <v>4</v>
      </c>
      <c r="K6" s="277" t="s">
        <v>4</v>
      </c>
      <c r="L6" s="277" t="s">
        <v>4</v>
      </c>
      <c r="M6" s="277" t="s">
        <v>4</v>
      </c>
      <c r="N6" s="277" t="s">
        <v>4</v>
      </c>
      <c r="O6" s="277" t="s">
        <v>4</v>
      </c>
      <c r="P6" s="142"/>
      <c r="Q6" s="277" t="s">
        <v>280</v>
      </c>
      <c r="R6" s="277" t="s">
        <v>5</v>
      </c>
      <c r="S6" s="277" t="s">
        <v>5</v>
      </c>
      <c r="T6" s="277" t="s">
        <v>5</v>
      </c>
      <c r="U6" s="277" t="s">
        <v>5</v>
      </c>
      <c r="V6" s="277" t="s">
        <v>5</v>
      </c>
      <c r="W6" s="277" t="s">
        <v>5</v>
      </c>
      <c r="X6" s="277" t="s">
        <v>5</v>
      </c>
      <c r="Y6" s="277" t="s">
        <v>5</v>
      </c>
    </row>
    <row r="7" spans="1:28" ht="21.75" customHeight="1" x14ac:dyDescent="0.25">
      <c r="A7" s="279" t="s">
        <v>2</v>
      </c>
      <c r="C7" s="279" t="s">
        <v>6</v>
      </c>
      <c r="D7" s="142"/>
      <c r="E7" s="279" t="s">
        <v>7</v>
      </c>
      <c r="F7" s="142"/>
      <c r="G7" s="279" t="s">
        <v>8</v>
      </c>
      <c r="H7" s="142"/>
      <c r="I7" s="276" t="s">
        <v>9</v>
      </c>
      <c r="J7" s="276" t="s">
        <v>9</v>
      </c>
      <c r="K7" s="276" t="s">
        <v>9</v>
      </c>
      <c r="L7" s="142"/>
      <c r="M7" s="277" t="s">
        <v>10</v>
      </c>
      <c r="N7" s="277" t="s">
        <v>10</v>
      </c>
      <c r="O7" s="277" t="s">
        <v>10</v>
      </c>
      <c r="P7" s="142"/>
      <c r="Q7" s="279" t="s">
        <v>6</v>
      </c>
      <c r="R7" s="142"/>
      <c r="S7" s="279" t="s">
        <v>11</v>
      </c>
      <c r="T7" s="142"/>
      <c r="U7" s="279" t="s">
        <v>7</v>
      </c>
      <c r="V7" s="142"/>
      <c r="W7" s="279" t="s">
        <v>8</v>
      </c>
      <c r="X7" s="142"/>
      <c r="Y7" s="280" t="s">
        <v>12</v>
      </c>
    </row>
    <row r="8" spans="1:28" ht="41.25" customHeight="1" x14ac:dyDescent="0.25">
      <c r="A8" s="277" t="s">
        <v>2</v>
      </c>
      <c r="C8" s="277" t="s">
        <v>6</v>
      </c>
      <c r="D8" s="142"/>
      <c r="E8" s="277" t="s">
        <v>7</v>
      </c>
      <c r="F8" s="142"/>
      <c r="G8" s="277" t="s">
        <v>8</v>
      </c>
      <c r="H8" s="142"/>
      <c r="I8" s="276" t="s">
        <v>6</v>
      </c>
      <c r="J8" s="201"/>
      <c r="K8" s="276" t="s">
        <v>7</v>
      </c>
      <c r="L8" s="142"/>
      <c r="M8" s="277" t="s">
        <v>6</v>
      </c>
      <c r="N8" s="142"/>
      <c r="O8" s="277" t="s">
        <v>13</v>
      </c>
      <c r="P8" s="142"/>
      <c r="Q8" s="277" t="s">
        <v>6</v>
      </c>
      <c r="R8" s="142"/>
      <c r="S8" s="277" t="s">
        <v>11</v>
      </c>
      <c r="T8" s="142"/>
      <c r="U8" s="277" t="s">
        <v>7</v>
      </c>
      <c r="V8" s="142"/>
      <c r="W8" s="277" t="s">
        <v>8</v>
      </c>
      <c r="X8" s="142"/>
      <c r="Y8" s="281" t="s">
        <v>12</v>
      </c>
      <c r="Z8" s="72"/>
    </row>
    <row r="9" spans="1:28" ht="27.75" customHeight="1" x14ac:dyDescent="0.55000000000000004">
      <c r="A9" s="2" t="s">
        <v>123</v>
      </c>
      <c r="C9" s="38">
        <v>40000000</v>
      </c>
      <c r="D9" s="202"/>
      <c r="E9" s="38">
        <v>9184651209</v>
      </c>
      <c r="F9" s="202"/>
      <c r="G9" s="38">
        <v>132009840000</v>
      </c>
      <c r="H9" s="202"/>
      <c r="I9" s="38">
        <v>0</v>
      </c>
      <c r="J9" s="201"/>
      <c r="K9" s="38">
        <v>0</v>
      </c>
      <c r="L9" s="202"/>
      <c r="M9" s="38">
        <v>0</v>
      </c>
      <c r="N9" s="202"/>
      <c r="O9" s="202">
        <v>0</v>
      </c>
      <c r="P9" s="202"/>
      <c r="Q9" s="38">
        <v>40000000</v>
      </c>
      <c r="R9" s="202"/>
      <c r="S9" s="38">
        <v>3990</v>
      </c>
      <c r="T9" s="202"/>
      <c r="U9" s="38">
        <v>9184651209</v>
      </c>
      <c r="V9" s="202"/>
      <c r="W9" s="38">
        <v>158650380000</v>
      </c>
      <c r="X9" s="142"/>
      <c r="Y9" s="203">
        <f>W9/$Z$9</f>
        <v>4.1370520284592155E-3</v>
      </c>
      <c r="Z9" s="200">
        <v>38348654768813</v>
      </c>
      <c r="AA9" s="75"/>
    </row>
    <row r="10" spans="1:28" ht="27.75" customHeight="1" x14ac:dyDescent="0.55000000000000004">
      <c r="A10" s="2" t="s">
        <v>124</v>
      </c>
      <c r="C10" s="38">
        <v>240000000</v>
      </c>
      <c r="D10" s="202"/>
      <c r="E10" s="38">
        <v>255353020439</v>
      </c>
      <c r="F10" s="202"/>
      <c r="G10" s="38">
        <v>1273974480000</v>
      </c>
      <c r="H10" s="202"/>
      <c r="I10" s="38">
        <v>0</v>
      </c>
      <c r="J10" s="201"/>
      <c r="K10" s="38">
        <v>0</v>
      </c>
      <c r="L10" s="202"/>
      <c r="M10" s="38">
        <v>0</v>
      </c>
      <c r="N10" s="202"/>
      <c r="O10" s="202">
        <v>0</v>
      </c>
      <c r="P10" s="202"/>
      <c r="Q10" s="38">
        <v>240000000</v>
      </c>
      <c r="R10" s="202"/>
      <c r="S10" s="38">
        <v>5290</v>
      </c>
      <c r="T10" s="202"/>
      <c r="U10" s="38">
        <v>255353020439</v>
      </c>
      <c r="V10" s="202"/>
      <c r="W10" s="38">
        <v>1262045880000</v>
      </c>
      <c r="X10" s="142"/>
      <c r="Y10" s="203">
        <f>W10/$Z$9</f>
        <v>3.2909782301577824E-2</v>
      </c>
      <c r="Z10" s="83"/>
      <c r="AA10" s="75"/>
    </row>
    <row r="11" spans="1:28" ht="27.75" customHeight="1" x14ac:dyDescent="0.55000000000000004">
      <c r="A11" s="2" t="s">
        <v>281</v>
      </c>
      <c r="C11" s="38">
        <v>50000000</v>
      </c>
      <c r="D11" s="202"/>
      <c r="E11" s="38">
        <v>430589456369</v>
      </c>
      <c r="F11" s="202"/>
      <c r="G11" s="38">
        <v>1786307850000</v>
      </c>
      <c r="H11" s="202"/>
      <c r="I11" s="38">
        <v>0</v>
      </c>
      <c r="J11" s="201"/>
      <c r="K11" s="38">
        <v>0</v>
      </c>
      <c r="L11" s="202"/>
      <c r="M11" s="38">
        <v>0</v>
      </c>
      <c r="N11" s="202"/>
      <c r="O11" s="202">
        <v>0</v>
      </c>
      <c r="P11" s="202"/>
      <c r="Q11" s="38">
        <v>50000000</v>
      </c>
      <c r="R11" s="202"/>
      <c r="S11" s="38">
        <v>30990</v>
      </c>
      <c r="T11" s="202"/>
      <c r="U11" s="38">
        <v>430589456369</v>
      </c>
      <c r="V11" s="202"/>
      <c r="W11" s="38">
        <v>1540280475000</v>
      </c>
      <c r="X11" s="142"/>
      <c r="Y11" s="203">
        <f>W11/$Z$9</f>
        <v>4.0165176178556111E-2</v>
      </c>
      <c r="Z11" s="83"/>
      <c r="AA11" s="75"/>
    </row>
    <row r="12" spans="1:28" ht="27.75" customHeight="1" x14ac:dyDescent="0.55000000000000004">
      <c r="A12" s="2" t="s">
        <v>129</v>
      </c>
      <c r="C12" s="38">
        <v>7000000</v>
      </c>
      <c r="D12" s="202"/>
      <c r="E12" s="38">
        <v>26524500468</v>
      </c>
      <c r="F12" s="202"/>
      <c r="G12" s="38">
        <v>354806266500</v>
      </c>
      <c r="H12" s="202"/>
      <c r="I12" s="38">
        <v>0</v>
      </c>
      <c r="J12" s="201"/>
      <c r="K12" s="38">
        <v>0</v>
      </c>
      <c r="L12" s="202"/>
      <c r="M12" s="38">
        <v>0</v>
      </c>
      <c r="N12" s="202"/>
      <c r="O12" s="202">
        <v>0</v>
      </c>
      <c r="P12" s="202"/>
      <c r="Q12" s="38">
        <v>7000000</v>
      </c>
      <c r="R12" s="202"/>
      <c r="S12" s="38">
        <v>54500</v>
      </c>
      <c r="T12" s="202"/>
      <c r="U12" s="38">
        <v>26524500468</v>
      </c>
      <c r="V12" s="202"/>
      <c r="W12" s="38">
        <v>379230075000</v>
      </c>
      <c r="X12" s="142"/>
      <c r="Y12" s="203">
        <f t="shared" ref="Y12:Y18" si="0">W12/$Z$9</f>
        <v>9.8890059452204932E-3</v>
      </c>
      <c r="Z12" s="83"/>
      <c r="AA12" s="75"/>
    </row>
    <row r="13" spans="1:28" ht="27.75" customHeight="1" x14ac:dyDescent="0.55000000000000004">
      <c r="A13" s="2" t="s">
        <v>134</v>
      </c>
      <c r="C13" s="38">
        <v>6000000</v>
      </c>
      <c r="D13" s="202"/>
      <c r="E13" s="38">
        <v>93947101642</v>
      </c>
      <c r="F13" s="202"/>
      <c r="G13" s="38">
        <v>76641255000</v>
      </c>
      <c r="H13" s="202"/>
      <c r="I13" s="38">
        <v>0</v>
      </c>
      <c r="J13" s="201"/>
      <c r="K13" s="38">
        <v>0</v>
      </c>
      <c r="L13" s="202"/>
      <c r="M13" s="38">
        <v>0</v>
      </c>
      <c r="N13" s="202"/>
      <c r="O13" s="202">
        <v>0</v>
      </c>
      <c r="P13" s="202"/>
      <c r="Q13" s="38">
        <v>6000000</v>
      </c>
      <c r="R13" s="202"/>
      <c r="S13" s="38">
        <v>12220</v>
      </c>
      <c r="T13" s="202"/>
      <c r="U13" s="38">
        <v>93947101642</v>
      </c>
      <c r="V13" s="202"/>
      <c r="W13" s="38">
        <v>72883746000</v>
      </c>
      <c r="X13" s="142"/>
      <c r="Y13" s="203">
        <f t="shared" si="0"/>
        <v>1.9005554807432939E-3</v>
      </c>
      <c r="Z13" s="83"/>
      <c r="AA13" s="75"/>
    </row>
    <row r="14" spans="1:28" ht="27.75" customHeight="1" x14ac:dyDescent="0.55000000000000004">
      <c r="A14" s="2" t="s">
        <v>138</v>
      </c>
      <c r="C14" s="38">
        <v>233000000</v>
      </c>
      <c r="D14" s="202"/>
      <c r="E14" s="38">
        <v>271445835363</v>
      </c>
      <c r="F14" s="202"/>
      <c r="G14" s="38">
        <v>231613650000</v>
      </c>
      <c r="H14" s="202"/>
      <c r="I14" s="38">
        <v>0</v>
      </c>
      <c r="J14" s="201"/>
      <c r="K14" s="38">
        <v>0</v>
      </c>
      <c r="L14" s="202"/>
      <c r="M14" s="38">
        <v>0</v>
      </c>
      <c r="N14" s="202"/>
      <c r="O14" s="202">
        <v>0</v>
      </c>
      <c r="P14" s="202"/>
      <c r="Q14" s="38">
        <v>233000000</v>
      </c>
      <c r="R14" s="202"/>
      <c r="S14" s="38">
        <v>1000</v>
      </c>
      <c r="T14" s="202"/>
      <c r="U14" s="38">
        <v>271445835363</v>
      </c>
      <c r="V14" s="202"/>
      <c r="W14" s="38">
        <v>231613650000</v>
      </c>
      <c r="X14" s="142"/>
      <c r="Y14" s="203">
        <f t="shared" si="0"/>
        <v>6.039681219492464E-3</v>
      </c>
      <c r="Z14" s="83"/>
      <c r="AA14" s="75"/>
      <c r="AB14" s="72"/>
    </row>
    <row r="15" spans="1:28" ht="27.75" customHeight="1" x14ac:dyDescent="0.55000000000000004">
      <c r="A15" s="2" t="s">
        <v>272</v>
      </c>
      <c r="C15" s="38">
        <v>46624</v>
      </c>
      <c r="D15" s="202"/>
      <c r="E15" s="38">
        <v>1035966667985</v>
      </c>
      <c r="F15" s="202"/>
      <c r="G15" s="38">
        <v>946601290624</v>
      </c>
      <c r="H15" s="202"/>
      <c r="I15" s="38">
        <v>53376</v>
      </c>
      <c r="J15" s="201"/>
      <c r="K15" s="38">
        <v>1017309692678</v>
      </c>
      <c r="L15" s="202"/>
      <c r="M15" s="38">
        <v>0</v>
      </c>
      <c r="N15" s="202"/>
      <c r="O15" s="202">
        <v>0</v>
      </c>
      <c r="P15" s="202"/>
      <c r="Q15" s="38">
        <v>100000</v>
      </c>
      <c r="R15" s="202"/>
      <c r="S15" s="38">
        <v>18684845</v>
      </c>
      <c r="T15" s="202"/>
      <c r="U15" s="38">
        <v>2053276360663</v>
      </c>
      <c r="V15" s="202"/>
      <c r="W15" s="38">
        <v>1868484500000</v>
      </c>
      <c r="X15" s="142"/>
      <c r="Y15" s="203">
        <f t="shared" si="0"/>
        <v>4.8723599595977038E-2</v>
      </c>
      <c r="Z15" s="83"/>
      <c r="AA15" s="75"/>
      <c r="AB15" s="72"/>
    </row>
    <row r="16" spans="1:28" ht="27.75" customHeight="1" x14ac:dyDescent="0.55000000000000004">
      <c r="A16" s="2" t="s">
        <v>139</v>
      </c>
      <c r="C16" s="38">
        <v>29500000</v>
      </c>
      <c r="D16" s="202"/>
      <c r="E16" s="38">
        <v>518655491145</v>
      </c>
      <c r="F16" s="202"/>
      <c r="G16" s="38">
        <v>420219726750</v>
      </c>
      <c r="H16" s="202"/>
      <c r="I16" s="38">
        <v>5000000</v>
      </c>
      <c r="J16" s="201"/>
      <c r="K16" s="38">
        <v>62620057075</v>
      </c>
      <c r="L16" s="202"/>
      <c r="M16" s="38">
        <v>0</v>
      </c>
      <c r="N16" s="202"/>
      <c r="O16" s="202">
        <v>0</v>
      </c>
      <c r="P16" s="202"/>
      <c r="Q16" s="38">
        <v>34500000</v>
      </c>
      <c r="R16" s="202"/>
      <c r="S16" s="38">
        <v>14210</v>
      </c>
      <c r="T16" s="202"/>
      <c r="U16" s="38">
        <v>581275548220</v>
      </c>
      <c r="V16" s="202"/>
      <c r="W16" s="38">
        <v>487328042250</v>
      </c>
      <c r="X16" s="142"/>
      <c r="Y16" s="203">
        <f t="shared" si="0"/>
        <v>1.2707826263734262E-2</v>
      </c>
      <c r="Z16" s="83"/>
      <c r="AA16" s="75"/>
      <c r="AB16" s="72"/>
    </row>
    <row r="17" spans="1:27" ht="27.75" customHeight="1" x14ac:dyDescent="0.55000000000000004">
      <c r="A17" s="2" t="s">
        <v>140</v>
      </c>
      <c r="C17" s="38">
        <v>4444444</v>
      </c>
      <c r="D17" s="202"/>
      <c r="E17" s="38">
        <v>10829964081</v>
      </c>
      <c r="F17" s="202"/>
      <c r="G17" s="38">
        <v>80275051972.494003</v>
      </c>
      <c r="H17" s="202"/>
      <c r="I17" s="38">
        <v>0</v>
      </c>
      <c r="J17" s="201"/>
      <c r="K17" s="38">
        <v>0</v>
      </c>
      <c r="L17" s="202"/>
      <c r="M17" s="38">
        <v>0</v>
      </c>
      <c r="N17" s="202"/>
      <c r="O17" s="202">
        <v>0</v>
      </c>
      <c r="P17" s="202"/>
      <c r="Q17" s="38">
        <v>4444444</v>
      </c>
      <c r="R17" s="202"/>
      <c r="S17" s="38">
        <v>18080</v>
      </c>
      <c r="T17" s="202"/>
      <c r="U17" s="38">
        <v>10829964081</v>
      </c>
      <c r="V17" s="202"/>
      <c r="W17" s="38">
        <v>79877432012.255997</v>
      </c>
      <c r="X17" s="142"/>
      <c r="Y17" s="203">
        <f t="shared" si="0"/>
        <v>2.0829265718393915E-3</v>
      </c>
      <c r="Z17" s="83"/>
      <c r="AA17" s="75"/>
    </row>
    <row r="18" spans="1:27" ht="27.75" customHeight="1" x14ac:dyDescent="0.55000000000000004">
      <c r="A18" s="2" t="s">
        <v>144</v>
      </c>
      <c r="C18" s="38">
        <v>13200000</v>
      </c>
      <c r="D18" s="202"/>
      <c r="E18" s="38">
        <v>373783575691</v>
      </c>
      <c r="F18" s="202"/>
      <c r="G18" s="38">
        <v>314783825400</v>
      </c>
      <c r="H18" s="202"/>
      <c r="I18" s="38">
        <v>0</v>
      </c>
      <c r="J18" s="201"/>
      <c r="K18" s="38">
        <v>0</v>
      </c>
      <c r="L18" s="202"/>
      <c r="M18" s="38">
        <v>0</v>
      </c>
      <c r="N18" s="202"/>
      <c r="O18" s="202">
        <v>0</v>
      </c>
      <c r="P18" s="202"/>
      <c r="Q18" s="38">
        <v>13200000</v>
      </c>
      <c r="R18" s="202"/>
      <c r="S18" s="38">
        <v>25170</v>
      </c>
      <c r="T18" s="202"/>
      <c r="U18" s="38">
        <v>373783575691</v>
      </c>
      <c r="V18" s="202"/>
      <c r="W18" s="38">
        <v>330267148200</v>
      </c>
      <c r="X18" s="142"/>
      <c r="Y18" s="203">
        <f t="shared" si="0"/>
        <v>8.6122225196955116E-3</v>
      </c>
      <c r="Z18" s="83"/>
      <c r="AA18" s="75"/>
    </row>
    <row r="19" spans="1:27" ht="21.75" thickBot="1" x14ac:dyDescent="0.3">
      <c r="A19" s="73" t="s">
        <v>88</v>
      </c>
      <c r="C19" s="142"/>
      <c r="D19" s="142"/>
      <c r="E19" s="204">
        <f>SUM(E9:E18)</f>
        <v>3026280264392</v>
      </c>
      <c r="F19" s="142"/>
      <c r="G19" s="204">
        <f>SUM(G9:G18)</f>
        <v>5617233236246.4941</v>
      </c>
      <c r="H19" s="142"/>
      <c r="I19" s="201"/>
      <c r="J19" s="201"/>
      <c r="K19" s="205">
        <f>SUM(K9:K18)</f>
        <v>1079929749753</v>
      </c>
      <c r="L19" s="142"/>
      <c r="M19" s="142"/>
      <c r="N19" s="142"/>
      <c r="O19" s="206">
        <f ca="1">SUM(O9:O19)</f>
        <v>0</v>
      </c>
      <c r="P19" s="142"/>
      <c r="Q19" s="142"/>
      <c r="R19" s="142"/>
      <c r="S19" s="142"/>
      <c r="T19" s="142"/>
      <c r="U19" s="204">
        <f>SUM(U9:U18)</f>
        <v>4106210014145</v>
      </c>
      <c r="V19" s="142"/>
      <c r="W19" s="204">
        <f>SUM(W9:W18)</f>
        <v>6410661328462.2559</v>
      </c>
      <c r="X19" s="142"/>
      <c r="Y19" s="207">
        <f>SUM(Y9:Y18)</f>
        <v>0.1671678281052956</v>
      </c>
    </row>
    <row r="20" spans="1:27" ht="19.5" thickTop="1" x14ac:dyDescent="0.25">
      <c r="E20" s="179"/>
      <c r="G20" s="179"/>
      <c r="U20" s="187"/>
      <c r="W20" s="179"/>
    </row>
    <row r="21" spans="1:27" x14ac:dyDescent="0.25">
      <c r="E21" s="79"/>
      <c r="G21" s="79"/>
      <c r="U21" s="74"/>
      <c r="W21" s="74"/>
    </row>
    <row r="22" spans="1:27" x14ac:dyDescent="0.25">
      <c r="G22" s="72"/>
      <c r="O22" s="72"/>
      <c r="W22" s="72"/>
    </row>
    <row r="23" spans="1:27" x14ac:dyDescent="0.25">
      <c r="G23" s="72"/>
      <c r="O23" s="72"/>
      <c r="W23" s="72"/>
    </row>
    <row r="24" spans="1:27" x14ac:dyDescent="0.25">
      <c r="G24" s="72"/>
      <c r="O24" s="72"/>
      <c r="Q24" s="72"/>
      <c r="W24" s="74"/>
    </row>
    <row r="25" spans="1:27" x14ac:dyDescent="0.25">
      <c r="G25" s="74"/>
      <c r="O25" s="72"/>
      <c r="Q25" s="72"/>
      <c r="W25" s="72"/>
    </row>
    <row r="26" spans="1:27" x14ac:dyDescent="0.25">
      <c r="O26" s="72"/>
      <c r="Q26" s="72"/>
      <c r="W26" s="82"/>
    </row>
    <row r="27" spans="1:27" x14ac:dyDescent="0.25">
      <c r="O27" s="72"/>
    </row>
    <row r="28" spans="1:27" x14ac:dyDescent="0.15">
      <c r="C28" s="74"/>
      <c r="D28" s="74"/>
      <c r="E28" s="76"/>
      <c r="F28" s="74"/>
      <c r="G28" s="76"/>
      <c r="H28" s="74"/>
      <c r="I28" s="180"/>
      <c r="L28" s="74"/>
      <c r="M28" s="74"/>
      <c r="N28" s="74"/>
      <c r="O28" s="74"/>
      <c r="P28" s="74"/>
      <c r="Q28" s="74"/>
      <c r="R28" s="74"/>
      <c r="S28" s="74"/>
      <c r="T28" s="74"/>
      <c r="U28" s="164"/>
      <c r="V28" s="74"/>
      <c r="W28" s="153"/>
      <c r="Y28" s="72"/>
    </row>
    <row r="29" spans="1:27" x14ac:dyDescent="0.15">
      <c r="A29" s="77"/>
      <c r="E29" s="72"/>
      <c r="G29" s="78"/>
      <c r="O29" s="72"/>
      <c r="S29" s="79"/>
      <c r="T29" s="79"/>
      <c r="U29" s="72"/>
      <c r="W29" s="48"/>
    </row>
    <row r="30" spans="1:27" x14ac:dyDescent="0.15">
      <c r="G30" s="164"/>
      <c r="K30" s="181"/>
      <c r="M30" s="72"/>
      <c r="O30" s="79"/>
      <c r="S30" s="74"/>
      <c r="T30" s="74"/>
      <c r="U30" s="78"/>
      <c r="V30" s="72"/>
      <c r="W30" s="164"/>
    </row>
    <row r="31" spans="1:27" x14ac:dyDescent="0.15">
      <c r="E31" s="164"/>
      <c r="F31" s="79"/>
      <c r="G31" s="164"/>
      <c r="O31" s="79"/>
      <c r="U31" s="78"/>
      <c r="W31" s="164"/>
    </row>
    <row r="32" spans="1:27" x14ac:dyDescent="0.25">
      <c r="E32" s="72"/>
      <c r="G32" s="78"/>
      <c r="O32" s="79"/>
      <c r="U32" s="79"/>
      <c r="W32" s="163"/>
    </row>
    <row r="33" spans="5:23" x14ac:dyDescent="0.25">
      <c r="E33" s="80"/>
      <c r="F33" s="80"/>
      <c r="G33" s="80"/>
      <c r="U33" s="72"/>
      <c r="W33" s="72"/>
    </row>
    <row r="34" spans="5:23" x14ac:dyDescent="0.25">
      <c r="G34" s="81"/>
      <c r="W34" s="72"/>
    </row>
  </sheetData>
  <mergeCells count="21">
    <mergeCell ref="A3:Y3"/>
    <mergeCell ref="A2:Y2"/>
    <mergeCell ref="A1:Y1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rintOptions horizontalCentered="1"/>
  <pageMargins left="7.874015748031496E-2" right="7.874015748031496E-2" top="0.39370078740157483" bottom="0.74803149606299213" header="0" footer="0.19685039370078741"/>
  <pageSetup paperSize="9" scale="52" orientation="landscape" useFirstPageNumber="1" r:id="rId1"/>
  <headerFooter>
    <oddFooter>&amp;C&amp;"B Nazanin,Regular"&amp;P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A48"/>
  <sheetViews>
    <sheetView rightToLeft="1" view="pageBreakPreview" zoomScaleNormal="100" zoomScaleSheetLayoutView="100" workbookViewId="0">
      <selection activeCell="H15" sqref="H15"/>
    </sheetView>
  </sheetViews>
  <sheetFormatPr defaultRowHeight="18.75" x14ac:dyDescent="0.45"/>
  <cols>
    <col min="1" max="1" width="30.7109375" style="1" bestFit="1" customWidth="1"/>
    <col min="2" max="2" width="1" style="1" customWidth="1"/>
    <col min="3" max="3" width="16" style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6.85546875" style="1" customWidth="1"/>
    <col min="10" max="10" width="1" style="1" customWidth="1"/>
    <col min="11" max="11" width="13.140625" style="1" customWidth="1"/>
    <col min="12" max="12" width="1" style="1" customWidth="1"/>
    <col min="13" max="13" width="15.5703125" style="1" bestFit="1" customWidth="1"/>
    <col min="14" max="14" width="1" style="1" customWidth="1"/>
    <col min="15" max="15" width="17.85546875" style="1" bestFit="1" customWidth="1"/>
    <col min="16" max="26" width="9.140625" style="1"/>
    <col min="27" max="27" width="11.85546875" style="1" bestFit="1" customWidth="1"/>
    <col min="28" max="16384" width="9.140625" style="1"/>
  </cols>
  <sheetData>
    <row r="1" spans="1:27" ht="21" x14ac:dyDescent="0.45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</row>
    <row r="2" spans="1:27" ht="21" x14ac:dyDescent="0.45">
      <c r="A2" s="278" t="s">
        <v>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</row>
    <row r="3" spans="1:27" ht="21" x14ac:dyDescent="0.45">
      <c r="A3" s="278" t="str">
        <f>سهام!A3</f>
        <v>برای ماه منتهی به 1399/08/30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</row>
    <row r="4" spans="1:27" ht="21" x14ac:dyDescent="0.4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27" ht="25.5" x14ac:dyDescent="0.45">
      <c r="A5" s="14" t="s">
        <v>100</v>
      </c>
    </row>
    <row r="6" spans="1:27" ht="21" x14ac:dyDescent="0.45">
      <c r="A6" s="279" t="s">
        <v>2</v>
      </c>
      <c r="C6" s="277" t="str">
        <f>سهام!C6</f>
        <v>1399/07/30</v>
      </c>
      <c r="D6" s="277"/>
      <c r="E6" s="277"/>
      <c r="F6" s="277"/>
      <c r="G6" s="277"/>
      <c r="H6" s="96"/>
      <c r="I6" s="277" t="str">
        <f>سهام!Q6</f>
        <v>1399/08/30</v>
      </c>
      <c r="J6" s="277"/>
      <c r="K6" s="277"/>
      <c r="L6" s="277"/>
      <c r="M6" s="277"/>
      <c r="N6" s="96"/>
    </row>
    <row r="7" spans="1:27" ht="21" x14ac:dyDescent="0.45">
      <c r="A7" s="277" t="s">
        <v>2</v>
      </c>
      <c r="C7" s="277" t="s">
        <v>16</v>
      </c>
      <c r="E7" s="277" t="s">
        <v>17</v>
      </c>
      <c r="G7" s="277" t="s">
        <v>18</v>
      </c>
      <c r="I7" s="277" t="s">
        <v>16</v>
      </c>
      <c r="K7" s="277" t="s">
        <v>17</v>
      </c>
      <c r="M7" s="277" t="s">
        <v>18</v>
      </c>
    </row>
    <row r="8" spans="1:27" ht="21" x14ac:dyDescent="0.55000000000000004">
      <c r="A8" s="2"/>
      <c r="C8" s="38">
        <v>0</v>
      </c>
      <c r="D8" s="37"/>
      <c r="E8" s="38">
        <v>0</v>
      </c>
      <c r="F8" s="37"/>
      <c r="G8" s="37">
        <v>0</v>
      </c>
      <c r="H8" s="37"/>
      <c r="I8" s="38">
        <v>0</v>
      </c>
      <c r="J8" s="37"/>
      <c r="K8" s="38">
        <v>0</v>
      </c>
      <c r="L8" s="37"/>
      <c r="M8" s="37" t="s">
        <v>252</v>
      </c>
    </row>
    <row r="9" spans="1:27" ht="21.75" thickBot="1" x14ac:dyDescent="0.6">
      <c r="A9" s="2" t="s">
        <v>88</v>
      </c>
      <c r="C9" s="40">
        <f>C8</f>
        <v>0</v>
      </c>
      <c r="I9" s="40">
        <f>I8</f>
        <v>0</v>
      </c>
    </row>
    <row r="10" spans="1:27" ht="21.75" thickTop="1" x14ac:dyDescent="0.55000000000000004">
      <c r="A10" s="2"/>
      <c r="C10" s="3"/>
      <c r="E10" s="3"/>
      <c r="G10" s="3"/>
      <c r="I10" s="3"/>
      <c r="K10" s="3"/>
      <c r="M10" s="3"/>
      <c r="O10" s="3"/>
      <c r="Q10" s="3"/>
      <c r="S10" s="3"/>
      <c r="U10" s="3"/>
      <c r="W10" s="3"/>
      <c r="Y10" s="5"/>
      <c r="Z10" s="3"/>
      <c r="AA10" s="3"/>
    </row>
    <row r="11" spans="1:27" ht="21" x14ac:dyDescent="0.55000000000000004">
      <c r="A11" s="2"/>
      <c r="C11" s="3"/>
      <c r="E11" s="3"/>
      <c r="G11" s="3"/>
      <c r="I11" s="3"/>
      <c r="K11" s="3"/>
      <c r="M11" s="3"/>
      <c r="O11" s="3"/>
      <c r="Q11" s="3"/>
      <c r="S11" s="3"/>
      <c r="U11" s="3"/>
      <c r="W11" s="3"/>
      <c r="Y11" s="5"/>
      <c r="Z11" s="3"/>
      <c r="AA11" s="3"/>
    </row>
    <row r="12" spans="1:27" ht="21" x14ac:dyDescent="0.55000000000000004">
      <c r="A12" s="2"/>
      <c r="C12" s="3"/>
      <c r="E12" s="3"/>
      <c r="G12" s="3"/>
      <c r="I12" s="3"/>
      <c r="K12" s="3"/>
      <c r="M12" s="3"/>
      <c r="O12" s="3"/>
      <c r="Q12" s="3"/>
      <c r="S12" s="3"/>
      <c r="U12" s="3"/>
      <c r="W12" s="3"/>
      <c r="Y12" s="5"/>
      <c r="Z12" s="3"/>
      <c r="AA12" s="3"/>
    </row>
    <row r="13" spans="1:27" ht="21" x14ac:dyDescent="0.55000000000000004">
      <c r="A13" s="2"/>
      <c r="C13" s="3"/>
      <c r="E13" s="3"/>
      <c r="G13" s="3"/>
      <c r="I13" s="3"/>
      <c r="K13" s="3"/>
      <c r="M13" s="3"/>
      <c r="O13" s="3"/>
      <c r="Q13" s="3"/>
      <c r="S13" s="3"/>
      <c r="U13" s="3"/>
      <c r="W13" s="3"/>
      <c r="Y13" s="5"/>
      <c r="Z13" s="3"/>
      <c r="AA13" s="3"/>
    </row>
    <row r="14" spans="1:27" ht="21" x14ac:dyDescent="0.55000000000000004">
      <c r="A14" s="2"/>
      <c r="C14" s="3"/>
      <c r="E14" s="3"/>
      <c r="G14" s="3"/>
      <c r="I14" s="3"/>
      <c r="K14" s="3"/>
      <c r="M14" s="3"/>
      <c r="O14" s="3"/>
      <c r="Q14" s="3"/>
      <c r="S14" s="3"/>
      <c r="U14" s="3"/>
      <c r="W14" s="3"/>
      <c r="Y14" s="5"/>
      <c r="Z14" s="3"/>
      <c r="AA14" s="3"/>
    </row>
    <row r="15" spans="1:27" ht="21" x14ac:dyDescent="0.55000000000000004">
      <c r="A15" s="2"/>
      <c r="C15" s="3"/>
      <c r="E15" s="3"/>
      <c r="G15" s="3"/>
      <c r="I15" s="3"/>
      <c r="K15" s="3"/>
      <c r="M15" s="3"/>
      <c r="O15" s="3"/>
      <c r="Q15" s="3"/>
      <c r="S15" s="3"/>
      <c r="U15" s="3"/>
      <c r="W15" s="3"/>
      <c r="Y15" s="5"/>
      <c r="Z15" s="3"/>
      <c r="AA15" s="3"/>
    </row>
    <row r="16" spans="1:27" ht="21" x14ac:dyDescent="0.55000000000000004">
      <c r="A16" s="2"/>
      <c r="C16" s="3" t="s">
        <v>277</v>
      </c>
      <c r="E16" s="3"/>
      <c r="G16" s="3"/>
      <c r="I16" s="3"/>
      <c r="K16" s="3"/>
      <c r="M16" s="3"/>
      <c r="O16" s="3"/>
      <c r="Q16" s="3"/>
      <c r="S16" s="3"/>
      <c r="U16" s="3"/>
      <c r="W16" s="3"/>
      <c r="Y16" s="5"/>
      <c r="Z16" s="3"/>
      <c r="AA16" s="3"/>
    </row>
    <row r="17" spans="1:27" ht="21" x14ac:dyDescent="0.55000000000000004">
      <c r="A17" s="2"/>
      <c r="C17" s="3"/>
      <c r="E17" s="3"/>
      <c r="G17" s="3"/>
      <c r="I17" s="3"/>
      <c r="K17" s="3"/>
      <c r="M17" s="3"/>
      <c r="O17" s="3"/>
      <c r="Q17" s="3"/>
      <c r="S17" s="3"/>
      <c r="U17" s="3"/>
      <c r="W17" s="3"/>
      <c r="Y17" s="5"/>
      <c r="Z17" s="3"/>
      <c r="AA17" s="3"/>
    </row>
    <row r="18" spans="1:27" ht="21" x14ac:dyDescent="0.55000000000000004">
      <c r="A18" s="2"/>
      <c r="C18" s="3"/>
      <c r="E18" s="3"/>
      <c r="G18" s="3"/>
      <c r="I18" s="3"/>
      <c r="K18" s="3"/>
      <c r="M18" s="3"/>
      <c r="O18" s="3"/>
      <c r="Q18" s="3"/>
      <c r="S18" s="3"/>
      <c r="U18" s="3"/>
      <c r="W18" s="3"/>
      <c r="Y18" s="5"/>
      <c r="Z18" s="3"/>
      <c r="AA18" s="3"/>
    </row>
    <row r="19" spans="1:27" ht="21" x14ac:dyDescent="0.55000000000000004">
      <c r="A19" s="2"/>
      <c r="C19" s="3"/>
      <c r="E19" s="3"/>
      <c r="G19" s="3"/>
      <c r="I19" s="3"/>
      <c r="K19" s="3"/>
      <c r="M19" s="3"/>
      <c r="O19" s="3"/>
      <c r="Q19" s="3"/>
      <c r="S19" s="3"/>
      <c r="U19" s="3"/>
      <c r="W19" s="3"/>
      <c r="Y19" s="5"/>
      <c r="Z19" s="3"/>
      <c r="AA19" s="3"/>
    </row>
    <row r="20" spans="1:27" ht="21" x14ac:dyDescent="0.55000000000000004">
      <c r="A20" s="2"/>
      <c r="C20" s="3"/>
      <c r="E20" s="3"/>
      <c r="G20" s="3"/>
      <c r="I20" s="3"/>
      <c r="K20" s="3"/>
      <c r="M20" s="3"/>
      <c r="O20" s="3"/>
      <c r="Q20" s="3"/>
      <c r="S20" s="3"/>
      <c r="U20" s="3"/>
      <c r="W20" s="3"/>
      <c r="Y20" s="5"/>
      <c r="Z20" s="3"/>
      <c r="AA20" s="3"/>
    </row>
    <row r="21" spans="1:27" ht="21" x14ac:dyDescent="0.55000000000000004">
      <c r="A21" s="2"/>
      <c r="C21" s="3"/>
      <c r="E21" s="3"/>
      <c r="G21" s="3"/>
      <c r="I21" s="3"/>
      <c r="K21" s="3"/>
      <c r="M21" s="3"/>
      <c r="O21" s="3"/>
      <c r="Q21" s="3"/>
      <c r="S21" s="3"/>
      <c r="U21" s="3"/>
      <c r="W21" s="3"/>
      <c r="Y21" s="5"/>
      <c r="Z21" s="3"/>
      <c r="AA21" s="3"/>
    </row>
    <row r="22" spans="1:27" ht="21" x14ac:dyDescent="0.55000000000000004">
      <c r="A22" s="2"/>
      <c r="C22" s="3"/>
      <c r="E22" s="3"/>
      <c r="G22" s="3"/>
      <c r="I22" s="3"/>
      <c r="K22" s="3"/>
      <c r="M22" s="3"/>
      <c r="O22" s="3"/>
      <c r="Q22" s="3"/>
      <c r="S22" s="3"/>
      <c r="U22" s="3"/>
      <c r="W22" s="3"/>
      <c r="Y22" s="5"/>
      <c r="Z22" s="3"/>
      <c r="AA22" s="3"/>
    </row>
    <row r="23" spans="1:27" ht="21" x14ac:dyDescent="0.55000000000000004">
      <c r="A23" s="2"/>
      <c r="C23" s="3"/>
      <c r="E23" s="3"/>
      <c r="G23" s="3"/>
      <c r="I23" s="3"/>
      <c r="K23" s="3"/>
      <c r="M23" s="3"/>
      <c r="O23" s="3"/>
      <c r="Q23" s="3"/>
      <c r="S23" s="3"/>
      <c r="U23" s="3"/>
      <c r="W23" s="3"/>
      <c r="Y23" s="5"/>
      <c r="Z23" s="3"/>
      <c r="AA23" s="3"/>
    </row>
    <row r="24" spans="1:27" ht="21" x14ac:dyDescent="0.55000000000000004">
      <c r="A24" s="2"/>
      <c r="C24" s="3"/>
      <c r="E24" s="3"/>
      <c r="G24" s="3"/>
      <c r="I24" s="3"/>
      <c r="K24" s="3"/>
      <c r="M24" s="3"/>
      <c r="O24" s="3"/>
      <c r="Q24" s="3"/>
      <c r="S24" s="3"/>
      <c r="U24" s="3"/>
      <c r="W24" s="3"/>
      <c r="Y24" s="5"/>
      <c r="Z24" s="3"/>
      <c r="AA24" s="3"/>
    </row>
    <row r="25" spans="1:27" ht="21" x14ac:dyDescent="0.55000000000000004">
      <c r="A25" s="2"/>
      <c r="C25" s="3"/>
      <c r="E25" s="3"/>
      <c r="G25" s="3"/>
      <c r="I25" s="3"/>
      <c r="K25" s="3"/>
      <c r="M25" s="3"/>
      <c r="O25" s="3"/>
      <c r="Q25" s="3"/>
      <c r="S25" s="3"/>
      <c r="U25" s="3"/>
      <c r="W25" s="3"/>
      <c r="Y25" s="5"/>
      <c r="Z25" s="3"/>
      <c r="AA25" s="3"/>
    </row>
    <row r="26" spans="1:27" ht="21" x14ac:dyDescent="0.55000000000000004">
      <c r="A26" s="2"/>
      <c r="C26" s="3"/>
      <c r="E26" s="3"/>
      <c r="G26" s="3"/>
      <c r="I26" s="3"/>
      <c r="K26" s="3"/>
      <c r="M26" s="3"/>
      <c r="O26" s="3"/>
      <c r="Q26" s="3"/>
      <c r="S26" s="3"/>
      <c r="U26" s="3"/>
      <c r="W26" s="3"/>
      <c r="Y26" s="5"/>
      <c r="Z26" s="3"/>
      <c r="AA26" s="3"/>
    </row>
    <row r="27" spans="1:27" ht="21" x14ac:dyDescent="0.55000000000000004">
      <c r="A27" s="2"/>
      <c r="C27" s="3"/>
      <c r="E27" s="3"/>
      <c r="G27" s="3"/>
      <c r="I27" s="3"/>
      <c r="K27" s="3"/>
      <c r="M27" s="3"/>
      <c r="O27" s="3"/>
      <c r="Q27" s="3"/>
      <c r="S27" s="3"/>
      <c r="U27" s="3"/>
      <c r="W27" s="3"/>
      <c r="Y27" s="5"/>
      <c r="Z27" s="3"/>
      <c r="AA27" s="3"/>
    </row>
    <row r="28" spans="1:27" ht="21" x14ac:dyDescent="0.55000000000000004">
      <c r="A28" s="2"/>
      <c r="C28" s="3"/>
      <c r="E28" s="3"/>
      <c r="G28" s="3"/>
      <c r="I28" s="3"/>
      <c r="K28" s="3"/>
      <c r="M28" s="3"/>
      <c r="O28" s="3"/>
      <c r="Q28" s="3"/>
      <c r="S28" s="3"/>
      <c r="U28" s="3"/>
      <c r="W28" s="3"/>
      <c r="Y28" s="5"/>
      <c r="Z28" s="3"/>
      <c r="AA28" s="3"/>
    </row>
    <row r="29" spans="1:27" ht="21" x14ac:dyDescent="0.55000000000000004">
      <c r="A29" s="2"/>
      <c r="C29" s="3"/>
      <c r="E29" s="3"/>
      <c r="G29" s="3"/>
      <c r="I29" s="3"/>
      <c r="K29" s="3"/>
      <c r="M29" s="3"/>
      <c r="O29" s="3"/>
      <c r="Q29" s="3"/>
      <c r="S29" s="3"/>
      <c r="U29" s="3"/>
      <c r="W29" s="3"/>
      <c r="Y29" s="5"/>
      <c r="Z29" s="3"/>
      <c r="AA29" s="3"/>
    </row>
    <row r="30" spans="1:27" ht="21" x14ac:dyDescent="0.55000000000000004">
      <c r="A30" s="2"/>
      <c r="C30" s="3"/>
      <c r="E30" s="3"/>
      <c r="G30" s="3"/>
      <c r="I30" s="3"/>
      <c r="K30" s="3"/>
      <c r="M30" s="3"/>
      <c r="O30" s="3"/>
      <c r="Q30" s="3"/>
      <c r="S30" s="3"/>
      <c r="U30" s="3"/>
      <c r="W30" s="3"/>
      <c r="Y30" s="5"/>
      <c r="Z30" s="3"/>
      <c r="AA30" s="3"/>
    </row>
    <row r="31" spans="1:27" ht="21" x14ac:dyDescent="0.55000000000000004">
      <c r="A31" s="2"/>
      <c r="C31" s="3"/>
      <c r="E31" s="3"/>
      <c r="G31" s="3"/>
      <c r="I31" s="3"/>
      <c r="K31" s="3"/>
      <c r="M31" s="3"/>
      <c r="O31" s="3"/>
      <c r="Q31" s="3"/>
      <c r="S31" s="3"/>
      <c r="U31" s="3"/>
      <c r="W31" s="3"/>
      <c r="Y31" s="5"/>
      <c r="Z31" s="3"/>
      <c r="AA31" s="3"/>
    </row>
    <row r="32" spans="1:27" ht="21" x14ac:dyDescent="0.55000000000000004">
      <c r="A32" s="2"/>
      <c r="C32" s="3"/>
      <c r="E32" s="3"/>
      <c r="G32" s="3"/>
      <c r="I32" s="3"/>
      <c r="K32" s="3"/>
      <c r="M32" s="3"/>
      <c r="O32" s="3"/>
      <c r="Q32" s="3"/>
      <c r="S32" s="3"/>
      <c r="U32" s="3"/>
      <c r="W32" s="3"/>
      <c r="Y32" s="5"/>
      <c r="Z32" s="3"/>
      <c r="AA32" s="3"/>
    </row>
    <row r="33" spans="1:27" ht="21" x14ac:dyDescent="0.55000000000000004">
      <c r="A33" s="2"/>
      <c r="C33" s="3"/>
      <c r="E33" s="3"/>
      <c r="G33" s="3"/>
      <c r="I33" s="3"/>
      <c r="K33" s="3"/>
      <c r="M33" s="3"/>
      <c r="O33" s="3"/>
      <c r="Q33" s="3"/>
      <c r="S33" s="3"/>
      <c r="U33" s="3"/>
      <c r="W33" s="3"/>
      <c r="Y33" s="5"/>
      <c r="Z33" s="3"/>
      <c r="AA33" s="3"/>
    </row>
    <row r="34" spans="1:27" ht="21" x14ac:dyDescent="0.55000000000000004">
      <c r="A34" s="2"/>
      <c r="C34" s="3"/>
      <c r="E34" s="3"/>
      <c r="G34" s="3"/>
      <c r="I34" s="3"/>
      <c r="K34" s="3"/>
      <c r="M34" s="3"/>
      <c r="O34" s="3"/>
      <c r="Q34" s="3"/>
      <c r="S34" s="3"/>
      <c r="U34" s="3"/>
      <c r="W34" s="3"/>
      <c r="Y34" s="5"/>
      <c r="Z34" s="3"/>
      <c r="AA34" s="3"/>
    </row>
    <row r="35" spans="1:27" ht="21" x14ac:dyDescent="0.55000000000000004">
      <c r="A35" s="2"/>
      <c r="C35" s="3"/>
      <c r="E35" s="3"/>
      <c r="G35" s="3"/>
      <c r="I35" s="3"/>
      <c r="K35" s="3"/>
      <c r="M35" s="3"/>
      <c r="O35" s="3"/>
      <c r="Q35" s="3"/>
      <c r="S35" s="3"/>
      <c r="U35" s="3"/>
      <c r="W35" s="3"/>
      <c r="Y35" s="5"/>
      <c r="Z35" s="3"/>
      <c r="AA35" s="3"/>
    </row>
    <row r="36" spans="1:27" ht="21" x14ac:dyDescent="0.55000000000000004">
      <c r="A36" s="2"/>
      <c r="C36" s="3"/>
      <c r="E36" s="3"/>
      <c r="G36" s="3"/>
      <c r="I36" s="3"/>
      <c r="K36" s="3"/>
      <c r="M36" s="3"/>
      <c r="O36" s="3"/>
      <c r="Q36" s="3"/>
      <c r="S36" s="3"/>
      <c r="U36" s="3"/>
      <c r="W36" s="3"/>
      <c r="Y36" s="5"/>
      <c r="Z36" s="3"/>
      <c r="AA36" s="3"/>
    </row>
    <row r="37" spans="1:27" ht="21" x14ac:dyDescent="0.55000000000000004">
      <c r="A37" s="2"/>
      <c r="C37" s="3"/>
      <c r="E37" s="3"/>
      <c r="G37" s="3"/>
      <c r="I37" s="3"/>
      <c r="K37" s="3"/>
      <c r="M37" s="3"/>
      <c r="O37" s="3"/>
      <c r="Q37" s="3"/>
      <c r="S37" s="3"/>
      <c r="U37" s="3"/>
      <c r="W37" s="3"/>
      <c r="Y37" s="5"/>
      <c r="Z37" s="3"/>
      <c r="AA37" s="3"/>
    </row>
    <row r="38" spans="1:27" ht="21" x14ac:dyDescent="0.55000000000000004">
      <c r="A38" s="2"/>
      <c r="C38" s="3"/>
      <c r="E38" s="3"/>
      <c r="G38" s="3"/>
      <c r="I38" s="3"/>
      <c r="K38" s="3"/>
      <c r="M38" s="3"/>
      <c r="O38" s="3"/>
      <c r="Q38" s="3"/>
      <c r="S38" s="3"/>
      <c r="U38" s="3"/>
      <c r="W38" s="3"/>
      <c r="Y38" s="5"/>
      <c r="Z38" s="3"/>
      <c r="AA38" s="3"/>
    </row>
    <row r="39" spans="1:27" ht="21" x14ac:dyDescent="0.55000000000000004">
      <c r="A39" s="2"/>
      <c r="C39" s="3"/>
      <c r="E39" s="3"/>
      <c r="G39" s="3"/>
      <c r="I39" s="3"/>
      <c r="K39" s="3"/>
      <c r="M39" s="3"/>
      <c r="O39" s="3"/>
      <c r="Q39" s="3"/>
      <c r="S39" s="3"/>
      <c r="U39" s="3"/>
      <c r="W39" s="3"/>
      <c r="Y39" s="5"/>
      <c r="Z39" s="3"/>
      <c r="AA39" s="3"/>
    </row>
    <row r="40" spans="1:27" ht="21" x14ac:dyDescent="0.55000000000000004">
      <c r="A40" s="2"/>
      <c r="C40" s="3"/>
      <c r="E40" s="3"/>
      <c r="G40" s="3"/>
      <c r="I40" s="3"/>
      <c r="K40" s="3"/>
      <c r="M40" s="3"/>
      <c r="O40" s="3"/>
      <c r="Q40" s="3"/>
      <c r="S40" s="3"/>
      <c r="U40" s="3"/>
      <c r="W40" s="3"/>
      <c r="Y40" s="5"/>
      <c r="Z40" s="3"/>
      <c r="AA40" s="3"/>
    </row>
    <row r="41" spans="1:27" ht="21" x14ac:dyDescent="0.55000000000000004">
      <c r="A41" s="2"/>
      <c r="C41" s="3"/>
      <c r="E41" s="3"/>
      <c r="G41" s="3"/>
      <c r="I41" s="3"/>
      <c r="K41" s="3"/>
      <c r="M41" s="3"/>
      <c r="O41" s="3"/>
      <c r="Q41" s="3"/>
      <c r="S41" s="3"/>
      <c r="U41" s="3"/>
      <c r="W41" s="3"/>
      <c r="Y41" s="5"/>
      <c r="Z41" s="3"/>
      <c r="AA41" s="3"/>
    </row>
    <row r="42" spans="1:27" ht="21" x14ac:dyDescent="0.55000000000000004">
      <c r="A42" s="2"/>
      <c r="C42" s="3"/>
      <c r="E42" s="3"/>
      <c r="G42" s="3"/>
      <c r="I42" s="3"/>
      <c r="K42" s="3"/>
      <c r="M42" s="3"/>
      <c r="O42" s="3"/>
      <c r="Q42" s="3"/>
      <c r="S42" s="3"/>
      <c r="U42" s="3"/>
      <c r="W42" s="3"/>
      <c r="Y42" s="5"/>
      <c r="Z42" s="3"/>
      <c r="AA42" s="3"/>
    </row>
    <row r="43" spans="1:27" ht="21" x14ac:dyDescent="0.55000000000000004">
      <c r="A43" s="2"/>
      <c r="C43" s="3"/>
      <c r="E43" s="3"/>
      <c r="G43" s="3"/>
      <c r="I43" s="3"/>
      <c r="K43" s="3"/>
      <c r="M43" s="3"/>
      <c r="O43" s="3"/>
      <c r="Q43" s="3"/>
      <c r="S43" s="3"/>
      <c r="U43" s="3"/>
      <c r="W43" s="3"/>
      <c r="Y43" s="5"/>
      <c r="Z43" s="3"/>
      <c r="AA43" s="3"/>
    </row>
    <row r="44" spans="1:27" x14ac:dyDescent="0.45">
      <c r="U44" s="3"/>
      <c r="Y44" s="5"/>
      <c r="Z44" s="3"/>
      <c r="AA44" s="3"/>
    </row>
    <row r="47" spans="1:27" x14ac:dyDescent="0.45">
      <c r="U47" s="3"/>
    </row>
    <row r="48" spans="1:27" x14ac:dyDescent="0.45">
      <c r="W48" s="3"/>
    </row>
  </sheetData>
  <mergeCells count="12">
    <mergeCell ref="A3:N3"/>
    <mergeCell ref="A2:N2"/>
    <mergeCell ref="A1:N1"/>
    <mergeCell ref="M7"/>
    <mergeCell ref="A6:A7"/>
    <mergeCell ref="C7"/>
    <mergeCell ref="E7"/>
    <mergeCell ref="G7"/>
    <mergeCell ref="I7"/>
    <mergeCell ref="K7"/>
    <mergeCell ref="C6:G6"/>
    <mergeCell ref="I6:M6"/>
  </mergeCells>
  <printOptions horizontalCentered="1"/>
  <pageMargins left="0" right="0" top="0.39370078740157483" bottom="0.74803149606299213" header="0" footer="0.19685039370078741"/>
  <pageSetup paperSize="9" firstPageNumber="2" orientation="landscape" useFirstPageNumber="1" r:id="rId1"/>
  <headerFooter>
    <oddFooter>&amp;C&amp;"B Nazanin,Regular"&amp;P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M43"/>
  <sheetViews>
    <sheetView rightToLeft="1" view="pageBreakPreview" topLeftCell="A22" zoomScale="50" zoomScaleNormal="70" zoomScaleSheetLayoutView="50" zoomScalePageLayoutView="50" workbookViewId="0">
      <selection activeCell="K37" sqref="K37"/>
    </sheetView>
  </sheetViews>
  <sheetFormatPr defaultRowHeight="25.5" customHeight="1" x14ac:dyDescent="0.25"/>
  <cols>
    <col min="1" max="1" width="34" style="104" customWidth="1"/>
    <col min="2" max="2" width="1.140625" style="104" customWidth="1"/>
    <col min="3" max="3" width="9.85546875" style="10" customWidth="1"/>
    <col min="4" max="4" width="1.140625" style="10" customWidth="1"/>
    <col min="5" max="5" width="9.7109375" style="10" customWidth="1"/>
    <col min="6" max="6" width="1.140625" style="10" customWidth="1"/>
    <col min="7" max="7" width="14.85546875" style="10" customWidth="1"/>
    <col min="8" max="8" width="1.140625" style="10" customWidth="1"/>
    <col min="9" max="9" width="15.7109375" style="10" customWidth="1"/>
    <col min="10" max="10" width="1.140625" style="104" customWidth="1"/>
    <col min="11" max="11" width="6" style="104" customWidth="1"/>
    <col min="12" max="12" width="1.140625" style="104" customWidth="1"/>
    <col min="13" max="13" width="6.5703125" style="104" customWidth="1"/>
    <col min="14" max="14" width="1.140625" style="104" customWidth="1"/>
    <col min="15" max="15" width="13.5703125" style="104" customWidth="1"/>
    <col min="16" max="16" width="1.140625" style="104" customWidth="1"/>
    <col min="17" max="17" width="27.7109375" style="104" bestFit="1" customWidth="1"/>
    <col min="18" max="18" width="1.140625" style="104" customWidth="1"/>
    <col min="19" max="19" width="26.85546875" style="104" bestFit="1" customWidth="1"/>
    <col min="20" max="20" width="1.140625" style="104" customWidth="1"/>
    <col min="21" max="21" width="11.42578125" style="104" bestFit="1" customWidth="1"/>
    <col min="22" max="22" width="1.140625" style="104" customWidth="1"/>
    <col min="23" max="23" width="20.140625" style="104" bestFit="1" customWidth="1"/>
    <col min="24" max="24" width="1.140625" style="104" customWidth="1"/>
    <col min="25" max="25" width="11.42578125" style="104" customWidth="1"/>
    <col min="26" max="26" width="1.140625" style="104" customWidth="1"/>
    <col min="27" max="27" width="18.5703125" style="104" bestFit="1" customWidth="1"/>
    <col min="28" max="28" width="1.140625" style="104" customWidth="1"/>
    <col min="29" max="29" width="11.42578125" style="104" bestFit="1" customWidth="1"/>
    <col min="30" max="30" width="1.140625" style="104" customWidth="1"/>
    <col min="31" max="31" width="12.7109375" style="104" customWidth="1"/>
    <col min="32" max="32" width="1.140625" style="104" customWidth="1"/>
    <col min="33" max="33" width="30.28515625" style="104" bestFit="1" customWidth="1"/>
    <col min="34" max="34" width="1.140625" style="104" customWidth="1"/>
    <col min="35" max="35" width="30" style="104" bestFit="1" customWidth="1"/>
    <col min="36" max="36" width="1.140625" style="104" customWidth="1"/>
    <col min="37" max="37" width="14.7109375" style="104" customWidth="1"/>
    <col min="38" max="38" width="1" style="104" customWidth="1"/>
    <col min="39" max="39" width="19" style="104" hidden="1" customWidth="1"/>
    <col min="40" max="40" width="21.85546875" style="104" bestFit="1" customWidth="1"/>
    <col min="41" max="16384" width="9.140625" style="104"/>
  </cols>
  <sheetData>
    <row r="1" spans="1:39" ht="30" customHeight="1" x14ac:dyDescent="0.25">
      <c r="A1" s="287" t="s">
        <v>0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</row>
    <row r="2" spans="1:39" ht="30" customHeight="1" x14ac:dyDescent="0.25">
      <c r="A2" s="287" t="s">
        <v>1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</row>
    <row r="3" spans="1:39" ht="30" customHeight="1" x14ac:dyDescent="0.25">
      <c r="A3" s="287" t="str">
        <f>سهام!A3</f>
        <v>برای ماه منتهی به 1399/08/30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</row>
    <row r="4" spans="1:39" ht="30" customHeight="1" x14ac:dyDescent="0.25">
      <c r="A4" s="286" t="s">
        <v>101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</row>
    <row r="5" spans="1:39" ht="33" customHeight="1" x14ac:dyDescent="0.25">
      <c r="A5" s="284" t="s">
        <v>20</v>
      </c>
      <c r="B5" s="284" t="s">
        <v>20</v>
      </c>
      <c r="C5" s="284" t="s">
        <v>20</v>
      </c>
      <c r="D5" s="284" t="s">
        <v>20</v>
      </c>
      <c r="E5" s="284" t="s">
        <v>20</v>
      </c>
      <c r="F5" s="284" t="s">
        <v>20</v>
      </c>
      <c r="G5" s="284" t="s">
        <v>20</v>
      </c>
      <c r="H5" s="284" t="s">
        <v>20</v>
      </c>
      <c r="I5" s="284" t="s">
        <v>20</v>
      </c>
      <c r="J5" s="284" t="s">
        <v>20</v>
      </c>
      <c r="K5" s="284" t="s">
        <v>20</v>
      </c>
      <c r="L5" s="284" t="s">
        <v>20</v>
      </c>
      <c r="M5" s="284" t="s">
        <v>20</v>
      </c>
      <c r="O5" s="284" t="str">
        <f>تبعی!C6</f>
        <v>1399/07/30</v>
      </c>
      <c r="P5" s="284" t="s">
        <v>3</v>
      </c>
      <c r="Q5" s="284" t="s">
        <v>3</v>
      </c>
      <c r="R5" s="284" t="s">
        <v>3</v>
      </c>
      <c r="S5" s="284" t="s">
        <v>3</v>
      </c>
      <c r="U5" s="284" t="s">
        <v>4</v>
      </c>
      <c r="V5" s="284" t="s">
        <v>4</v>
      </c>
      <c r="W5" s="284" t="s">
        <v>4</v>
      </c>
      <c r="X5" s="284" t="s">
        <v>4</v>
      </c>
      <c r="Y5" s="284" t="s">
        <v>4</v>
      </c>
      <c r="Z5" s="284" t="s">
        <v>4</v>
      </c>
      <c r="AA5" s="284" t="s">
        <v>4</v>
      </c>
      <c r="AC5" s="284" t="str">
        <f>تبعی!I6</f>
        <v>1399/08/30</v>
      </c>
      <c r="AD5" s="284" t="s">
        <v>5</v>
      </c>
      <c r="AE5" s="284" t="s">
        <v>5</v>
      </c>
      <c r="AF5" s="284" t="s">
        <v>5</v>
      </c>
      <c r="AG5" s="284" t="s">
        <v>5</v>
      </c>
      <c r="AH5" s="284"/>
      <c r="AI5" s="284" t="s">
        <v>5</v>
      </c>
      <c r="AJ5" s="284" t="s">
        <v>5</v>
      </c>
      <c r="AK5" s="284" t="s">
        <v>5</v>
      </c>
    </row>
    <row r="6" spans="1:39" s="145" customFormat="1" ht="25.5" customHeight="1" x14ac:dyDescent="0.25">
      <c r="A6" s="285" t="s">
        <v>21</v>
      </c>
      <c r="B6" s="104"/>
      <c r="C6" s="282" t="s">
        <v>22</v>
      </c>
      <c r="D6" s="10"/>
      <c r="E6" s="282" t="s">
        <v>23</v>
      </c>
      <c r="F6" s="10"/>
      <c r="G6" s="285" t="s">
        <v>24</v>
      </c>
      <c r="H6" s="10"/>
      <c r="I6" s="282" t="s">
        <v>25</v>
      </c>
      <c r="J6" s="10"/>
      <c r="K6" s="282" t="s">
        <v>26</v>
      </c>
      <c r="L6" s="208"/>
      <c r="M6" s="282" t="s">
        <v>19</v>
      </c>
      <c r="N6" s="10"/>
      <c r="O6" s="285" t="s">
        <v>6</v>
      </c>
      <c r="P6" s="10"/>
      <c r="Q6" s="285" t="s">
        <v>7</v>
      </c>
      <c r="R6" s="10"/>
      <c r="S6" s="285" t="s">
        <v>8</v>
      </c>
      <c r="T6" s="10"/>
      <c r="U6" s="284" t="s">
        <v>9</v>
      </c>
      <c r="V6" s="284" t="s">
        <v>9</v>
      </c>
      <c r="W6" s="284" t="s">
        <v>9</v>
      </c>
      <c r="X6" s="10"/>
      <c r="Y6" s="284" t="s">
        <v>10</v>
      </c>
      <c r="Z6" s="284" t="s">
        <v>10</v>
      </c>
      <c r="AA6" s="284" t="s">
        <v>10</v>
      </c>
      <c r="AB6" s="10"/>
      <c r="AC6" s="285" t="s">
        <v>6</v>
      </c>
      <c r="AD6" s="10"/>
      <c r="AE6" s="282" t="s">
        <v>27</v>
      </c>
      <c r="AF6" s="10"/>
      <c r="AG6" s="285" t="s">
        <v>7</v>
      </c>
      <c r="AH6" s="10"/>
      <c r="AI6" s="285" t="s">
        <v>8</v>
      </c>
      <c r="AJ6" s="10"/>
      <c r="AK6" s="282" t="s">
        <v>12</v>
      </c>
    </row>
    <row r="7" spans="1:39" s="145" customFormat="1" ht="78.75" customHeight="1" x14ac:dyDescent="0.25">
      <c r="A7" s="284" t="s">
        <v>21</v>
      </c>
      <c r="C7" s="283" t="s">
        <v>22</v>
      </c>
      <c r="D7" s="208"/>
      <c r="E7" s="283" t="s">
        <v>23</v>
      </c>
      <c r="F7" s="208"/>
      <c r="G7" s="284" t="s">
        <v>24</v>
      </c>
      <c r="H7" s="208"/>
      <c r="I7" s="283" t="s">
        <v>25</v>
      </c>
      <c r="J7" s="208"/>
      <c r="K7" s="283" t="s">
        <v>26</v>
      </c>
      <c r="L7" s="208"/>
      <c r="M7" s="283" t="s">
        <v>19</v>
      </c>
      <c r="N7" s="208"/>
      <c r="O7" s="284" t="s">
        <v>6</v>
      </c>
      <c r="P7" s="208"/>
      <c r="Q7" s="284" t="s">
        <v>7</v>
      </c>
      <c r="R7" s="208"/>
      <c r="S7" s="284" t="s">
        <v>8</v>
      </c>
      <c r="T7" s="208"/>
      <c r="U7" s="191" t="s">
        <v>6</v>
      </c>
      <c r="V7" s="208"/>
      <c r="W7" s="191" t="s">
        <v>7</v>
      </c>
      <c r="X7" s="208"/>
      <c r="Y7" s="191" t="s">
        <v>6</v>
      </c>
      <c r="Z7" s="208"/>
      <c r="AA7" s="191" t="s">
        <v>13</v>
      </c>
      <c r="AB7" s="208"/>
      <c r="AC7" s="284" t="s">
        <v>6</v>
      </c>
      <c r="AD7" s="208"/>
      <c r="AE7" s="283" t="s">
        <v>27</v>
      </c>
      <c r="AF7" s="208"/>
      <c r="AG7" s="284" t="s">
        <v>7</v>
      </c>
      <c r="AH7" s="208"/>
      <c r="AI7" s="284" t="s">
        <v>8</v>
      </c>
      <c r="AJ7" s="208"/>
      <c r="AK7" s="283" t="s">
        <v>12</v>
      </c>
    </row>
    <row r="8" spans="1:39" ht="39.75" customHeight="1" x14ac:dyDescent="0.55000000000000004">
      <c r="A8" s="2" t="s">
        <v>28</v>
      </c>
      <c r="C8" s="10" t="s">
        <v>29</v>
      </c>
      <c r="E8" s="10" t="s">
        <v>29</v>
      </c>
      <c r="G8" s="37" t="s">
        <v>30</v>
      </c>
      <c r="I8" s="37" t="s">
        <v>31</v>
      </c>
      <c r="J8" s="10"/>
      <c r="K8" s="38">
        <v>20</v>
      </c>
      <c r="L8" s="10"/>
      <c r="M8" s="38">
        <v>20</v>
      </c>
      <c r="N8" s="10"/>
      <c r="O8" s="38">
        <v>13132</v>
      </c>
      <c r="P8" s="10"/>
      <c r="Q8" s="38">
        <v>12865597801</v>
      </c>
      <c r="R8" s="10"/>
      <c r="S8" s="38">
        <v>12688477728</v>
      </c>
      <c r="T8" s="10"/>
      <c r="U8" s="38">
        <v>0</v>
      </c>
      <c r="V8" s="10"/>
      <c r="W8" s="38">
        <v>0</v>
      </c>
      <c r="X8" s="10"/>
      <c r="Y8" s="38">
        <v>0</v>
      </c>
      <c r="Z8" s="10"/>
      <c r="AA8" s="38">
        <v>0</v>
      </c>
      <c r="AB8" s="10"/>
      <c r="AC8" s="38">
        <v>13132</v>
      </c>
      <c r="AD8" s="10"/>
      <c r="AE8" s="38">
        <v>999990</v>
      </c>
      <c r="AF8" s="10"/>
      <c r="AG8" s="38">
        <v>12865597801</v>
      </c>
      <c r="AH8" s="209"/>
      <c r="AI8" s="38">
        <v>13129488528</v>
      </c>
      <c r="AJ8" s="10"/>
      <c r="AK8" s="210">
        <f>AI8/$AM$8</f>
        <v>3.4237155402586745E-4</v>
      </c>
      <c r="AM8" s="200">
        <v>38348654768813</v>
      </c>
    </row>
    <row r="9" spans="1:39" ht="39.75" customHeight="1" x14ac:dyDescent="0.55000000000000004">
      <c r="A9" s="2" t="s">
        <v>166</v>
      </c>
      <c r="C9" s="10" t="s">
        <v>29</v>
      </c>
      <c r="E9" s="10" t="s">
        <v>29</v>
      </c>
      <c r="G9" s="37" t="s">
        <v>167</v>
      </c>
      <c r="I9" s="37" t="s">
        <v>168</v>
      </c>
      <c r="J9" s="10"/>
      <c r="K9" s="38">
        <v>15</v>
      </c>
      <c r="L9" s="10"/>
      <c r="M9" s="38">
        <v>15</v>
      </c>
      <c r="N9" s="10"/>
      <c r="O9" s="38">
        <v>11000</v>
      </c>
      <c r="P9" s="10"/>
      <c r="Q9" s="38">
        <v>9474564081</v>
      </c>
      <c r="R9" s="10"/>
      <c r="S9" s="38">
        <v>10778046125</v>
      </c>
      <c r="T9" s="10"/>
      <c r="U9" s="38">
        <v>0</v>
      </c>
      <c r="V9" s="10"/>
      <c r="W9" s="38">
        <v>0</v>
      </c>
      <c r="X9" s="10"/>
      <c r="Y9" s="38">
        <v>0</v>
      </c>
      <c r="Z9" s="10"/>
      <c r="AA9" s="38">
        <v>0</v>
      </c>
      <c r="AB9" s="10"/>
      <c r="AC9" s="38">
        <v>11000</v>
      </c>
      <c r="AD9" s="10"/>
      <c r="AE9" s="38">
        <v>980000</v>
      </c>
      <c r="AF9" s="10"/>
      <c r="AG9" s="38">
        <v>9474564081</v>
      </c>
      <c r="AH9" s="209"/>
      <c r="AI9" s="38">
        <v>10778046125</v>
      </c>
      <c r="AJ9" s="10"/>
      <c r="AK9" s="210">
        <f t="shared" ref="AK9:AK23" si="0">AI9/$AM$8</f>
        <v>2.8105408625090115E-4</v>
      </c>
      <c r="AM9" s="148"/>
    </row>
    <row r="10" spans="1:39" ht="39.75" customHeight="1" x14ac:dyDescent="0.55000000000000004">
      <c r="A10" s="2" t="s">
        <v>33</v>
      </c>
      <c r="C10" s="10" t="s">
        <v>29</v>
      </c>
      <c r="E10" s="10" t="s">
        <v>29</v>
      </c>
      <c r="G10" s="37" t="s">
        <v>169</v>
      </c>
      <c r="I10" s="37" t="s">
        <v>170</v>
      </c>
      <c r="J10" s="10"/>
      <c r="K10" s="38">
        <v>0</v>
      </c>
      <c r="L10" s="10"/>
      <c r="M10" s="38">
        <v>0</v>
      </c>
      <c r="N10" s="10"/>
      <c r="O10" s="38">
        <v>27489</v>
      </c>
      <c r="P10" s="10"/>
      <c r="Q10" s="38">
        <v>17476342980</v>
      </c>
      <c r="R10" s="10"/>
      <c r="S10" s="38">
        <v>24181070833</v>
      </c>
      <c r="T10" s="10"/>
      <c r="U10" s="38">
        <v>0</v>
      </c>
      <c r="V10" s="10"/>
      <c r="W10" s="38">
        <v>0</v>
      </c>
      <c r="X10" s="10"/>
      <c r="Y10" s="38">
        <v>0</v>
      </c>
      <c r="Z10" s="10"/>
      <c r="AA10" s="38">
        <v>0</v>
      </c>
      <c r="AB10" s="10"/>
      <c r="AC10" s="38">
        <v>27489</v>
      </c>
      <c r="AD10" s="10"/>
      <c r="AE10" s="38">
        <v>868627</v>
      </c>
      <c r="AF10" s="10"/>
      <c r="AG10" s="38">
        <v>17476342980</v>
      </c>
      <c r="AH10" s="209"/>
      <c r="AI10" s="38">
        <v>23873359772</v>
      </c>
      <c r="AJ10" s="10"/>
      <c r="AK10" s="210">
        <f t="shared" si="0"/>
        <v>6.2253447783036664E-4</v>
      </c>
      <c r="AM10" s="148"/>
    </row>
    <row r="11" spans="1:39" ht="39.75" customHeight="1" x14ac:dyDescent="0.55000000000000004">
      <c r="A11" s="2" t="s">
        <v>35</v>
      </c>
      <c r="C11" s="10" t="s">
        <v>29</v>
      </c>
      <c r="E11" s="10" t="s">
        <v>29</v>
      </c>
      <c r="G11" s="37" t="s">
        <v>171</v>
      </c>
      <c r="I11" s="37" t="s">
        <v>172</v>
      </c>
      <c r="J11" s="10"/>
      <c r="K11" s="38">
        <v>0</v>
      </c>
      <c r="L11" s="10"/>
      <c r="M11" s="38">
        <v>0</v>
      </c>
      <c r="N11" s="10"/>
      <c r="O11" s="38">
        <v>54387</v>
      </c>
      <c r="P11" s="10"/>
      <c r="Q11" s="38">
        <v>33907870947</v>
      </c>
      <c r="R11" s="10"/>
      <c r="S11" s="38">
        <v>48914849652</v>
      </c>
      <c r="T11" s="10"/>
      <c r="U11" s="38">
        <v>0</v>
      </c>
      <c r="V11" s="10"/>
      <c r="W11" s="38">
        <v>0</v>
      </c>
      <c r="X11" s="10"/>
      <c r="Y11" s="38">
        <v>0</v>
      </c>
      <c r="Z11" s="10"/>
      <c r="AA11" s="38">
        <v>0</v>
      </c>
      <c r="AB11" s="10"/>
      <c r="AC11" s="38">
        <v>54387</v>
      </c>
      <c r="AD11" s="10"/>
      <c r="AE11" s="38">
        <v>905106</v>
      </c>
      <c r="AF11" s="10"/>
      <c r="AG11" s="38">
        <v>33907870947</v>
      </c>
      <c r="AH11" s="209"/>
      <c r="AI11" s="38">
        <v>49217077809</v>
      </c>
      <c r="AJ11" s="10"/>
      <c r="AK11" s="210">
        <f t="shared" si="0"/>
        <v>1.2834108029527475E-3</v>
      </c>
      <c r="AM11" s="148"/>
    </row>
    <row r="12" spans="1:39" ht="39.75" customHeight="1" x14ac:dyDescent="0.55000000000000004">
      <c r="A12" s="2" t="s">
        <v>115</v>
      </c>
      <c r="C12" s="10" t="s">
        <v>29</v>
      </c>
      <c r="E12" s="10" t="s">
        <v>29</v>
      </c>
      <c r="G12" s="37" t="s">
        <v>173</v>
      </c>
      <c r="I12" s="37" t="s">
        <v>174</v>
      </c>
      <c r="J12" s="10"/>
      <c r="K12" s="38">
        <v>0</v>
      </c>
      <c r="L12" s="10"/>
      <c r="M12" s="38">
        <v>0</v>
      </c>
      <c r="N12" s="10"/>
      <c r="O12" s="38">
        <v>79401</v>
      </c>
      <c r="P12" s="10"/>
      <c r="Q12" s="38">
        <v>56971791617</v>
      </c>
      <c r="R12" s="10"/>
      <c r="S12" s="38">
        <v>71200579039</v>
      </c>
      <c r="T12" s="10"/>
      <c r="U12" s="38">
        <v>0</v>
      </c>
      <c r="V12" s="10"/>
      <c r="W12" s="38">
        <v>0</v>
      </c>
      <c r="X12" s="10"/>
      <c r="Y12" s="38">
        <v>0</v>
      </c>
      <c r="Z12" s="10"/>
      <c r="AA12" s="38">
        <v>0</v>
      </c>
      <c r="AB12" s="10"/>
      <c r="AC12" s="38">
        <v>79401</v>
      </c>
      <c r="AD12" s="10"/>
      <c r="AE12" s="38">
        <v>907055</v>
      </c>
      <c r="AF12" s="10"/>
      <c r="AG12" s="38">
        <v>56971791617</v>
      </c>
      <c r="AH12" s="209"/>
      <c r="AI12" s="38">
        <v>72008020235</v>
      </c>
      <c r="AJ12" s="10"/>
      <c r="AK12" s="210">
        <f t="shared" si="0"/>
        <v>1.8777195880560703E-3</v>
      </c>
      <c r="AM12" s="148"/>
    </row>
    <row r="13" spans="1:39" ht="39.75" customHeight="1" x14ac:dyDescent="0.55000000000000004">
      <c r="A13" s="2" t="s">
        <v>116</v>
      </c>
      <c r="C13" s="10" t="s">
        <v>29</v>
      </c>
      <c r="E13" s="10" t="s">
        <v>29</v>
      </c>
      <c r="G13" s="37" t="s">
        <v>175</v>
      </c>
      <c r="I13" s="37" t="s">
        <v>176</v>
      </c>
      <c r="J13" s="10"/>
      <c r="K13" s="38">
        <v>0</v>
      </c>
      <c r="L13" s="10"/>
      <c r="M13" s="38">
        <v>0</v>
      </c>
      <c r="N13" s="10"/>
      <c r="O13" s="38">
        <v>37168</v>
      </c>
      <c r="P13" s="10"/>
      <c r="Q13" s="38">
        <v>24907040179</v>
      </c>
      <c r="R13" s="10"/>
      <c r="S13" s="38">
        <v>31485958007</v>
      </c>
      <c r="T13" s="10"/>
      <c r="U13" s="38">
        <v>0</v>
      </c>
      <c r="V13" s="10"/>
      <c r="W13" s="38">
        <v>0</v>
      </c>
      <c r="X13" s="10"/>
      <c r="Y13" s="38">
        <v>0</v>
      </c>
      <c r="Z13" s="10"/>
      <c r="AA13" s="38">
        <v>0</v>
      </c>
      <c r="AB13" s="10"/>
      <c r="AC13" s="38">
        <v>37168</v>
      </c>
      <c r="AD13" s="10"/>
      <c r="AE13" s="38">
        <v>852590</v>
      </c>
      <c r="AF13" s="10"/>
      <c r="AG13" s="38">
        <v>24907040179</v>
      </c>
      <c r="AH13" s="209"/>
      <c r="AI13" s="38">
        <v>31683321476</v>
      </c>
      <c r="AJ13" s="10"/>
      <c r="AK13" s="210">
        <f t="shared" si="0"/>
        <v>8.2619120975702196E-4</v>
      </c>
      <c r="AM13" s="148"/>
    </row>
    <row r="14" spans="1:39" ht="39.75" customHeight="1" x14ac:dyDescent="0.55000000000000004">
      <c r="A14" s="2" t="s">
        <v>39</v>
      </c>
      <c r="C14" s="10" t="s">
        <v>29</v>
      </c>
      <c r="E14" s="10" t="s">
        <v>29</v>
      </c>
      <c r="G14" s="37" t="s">
        <v>177</v>
      </c>
      <c r="I14" s="37" t="s">
        <v>178</v>
      </c>
      <c r="J14" s="10"/>
      <c r="K14" s="38">
        <v>0</v>
      </c>
      <c r="L14" s="10"/>
      <c r="M14" s="38">
        <v>0</v>
      </c>
      <c r="N14" s="10"/>
      <c r="O14" s="38">
        <v>63542</v>
      </c>
      <c r="P14" s="10"/>
      <c r="Q14" s="38">
        <v>43083559618</v>
      </c>
      <c r="R14" s="10"/>
      <c r="S14" s="38">
        <v>61280741548</v>
      </c>
      <c r="T14" s="10"/>
      <c r="U14" s="38">
        <v>0</v>
      </c>
      <c r="V14" s="10"/>
      <c r="W14" s="38">
        <v>0</v>
      </c>
      <c r="X14" s="10"/>
      <c r="Y14" s="38">
        <v>0</v>
      </c>
      <c r="Z14" s="10"/>
      <c r="AA14" s="38">
        <v>0</v>
      </c>
      <c r="AB14" s="10"/>
      <c r="AC14" s="38">
        <v>63542</v>
      </c>
      <c r="AD14" s="10"/>
      <c r="AE14" s="38">
        <v>974513</v>
      </c>
      <c r="AF14" s="10"/>
      <c r="AG14" s="38">
        <v>43083559618</v>
      </c>
      <c r="AH14" s="209"/>
      <c r="AI14" s="38">
        <v>61911281591</v>
      </c>
      <c r="AJ14" s="10"/>
      <c r="AK14" s="210">
        <f t="shared" si="0"/>
        <v>1.6144316394991064E-3</v>
      </c>
      <c r="AM14" s="148"/>
    </row>
    <row r="15" spans="1:39" ht="39.75" customHeight="1" x14ac:dyDescent="0.55000000000000004">
      <c r="A15" s="2" t="s">
        <v>181</v>
      </c>
      <c r="C15" s="10" t="s">
        <v>29</v>
      </c>
      <c r="E15" s="10" t="s">
        <v>29</v>
      </c>
      <c r="G15" s="37" t="s">
        <v>182</v>
      </c>
      <c r="I15" s="37" t="s">
        <v>183</v>
      </c>
      <c r="J15" s="10"/>
      <c r="K15" s="38">
        <v>17</v>
      </c>
      <c r="L15" s="10"/>
      <c r="M15" s="38">
        <v>17</v>
      </c>
      <c r="N15" s="10"/>
      <c r="O15" s="38">
        <v>50000</v>
      </c>
      <c r="P15" s="10"/>
      <c r="Q15" s="38">
        <v>50000000000</v>
      </c>
      <c r="R15" s="10"/>
      <c r="S15" s="38">
        <v>48491259365</v>
      </c>
      <c r="T15" s="10"/>
      <c r="U15" s="38">
        <v>0</v>
      </c>
      <c r="V15" s="10"/>
      <c r="W15" s="38">
        <v>0</v>
      </c>
      <c r="X15" s="10"/>
      <c r="Y15" s="38">
        <v>0</v>
      </c>
      <c r="Z15" s="10"/>
      <c r="AA15" s="38">
        <v>0</v>
      </c>
      <c r="AB15" s="10"/>
      <c r="AC15" s="38">
        <v>50000</v>
      </c>
      <c r="AD15" s="10"/>
      <c r="AE15" s="38">
        <v>993075</v>
      </c>
      <c r="AF15" s="10"/>
      <c r="AG15" s="38">
        <v>50000000000</v>
      </c>
      <c r="AH15" s="209"/>
      <c r="AI15" s="38">
        <v>49644750257</v>
      </c>
      <c r="AJ15" s="10"/>
      <c r="AK15" s="210">
        <f t="shared" si="0"/>
        <v>1.2945630180846274E-3</v>
      </c>
      <c r="AM15" s="148"/>
    </row>
    <row r="16" spans="1:39" ht="39.75" customHeight="1" x14ac:dyDescent="0.55000000000000004">
      <c r="A16" s="2" t="s">
        <v>160</v>
      </c>
      <c r="C16" s="10" t="s">
        <v>29</v>
      </c>
      <c r="E16" s="10" t="s">
        <v>29</v>
      </c>
      <c r="G16" s="37" t="s">
        <v>184</v>
      </c>
      <c r="I16" s="37" t="s">
        <v>185</v>
      </c>
      <c r="J16" s="10"/>
      <c r="K16" s="38">
        <v>18</v>
      </c>
      <c r="L16" s="10"/>
      <c r="M16" s="38">
        <v>18</v>
      </c>
      <c r="N16" s="10"/>
      <c r="O16" s="38">
        <v>4000000</v>
      </c>
      <c r="P16" s="10"/>
      <c r="Q16" s="38">
        <v>4000000000000</v>
      </c>
      <c r="R16" s="10"/>
      <c r="S16" s="38">
        <v>3659569300020</v>
      </c>
      <c r="T16" s="10"/>
      <c r="U16" s="38">
        <v>0</v>
      </c>
      <c r="V16" s="10"/>
      <c r="W16" s="38">
        <v>0</v>
      </c>
      <c r="X16" s="10"/>
      <c r="Y16" s="38">
        <v>0</v>
      </c>
      <c r="Z16" s="10"/>
      <c r="AA16" s="38">
        <v>0</v>
      </c>
      <c r="AB16" s="10"/>
      <c r="AC16" s="38">
        <v>4000000</v>
      </c>
      <c r="AD16" s="10"/>
      <c r="AE16" s="38">
        <v>922500</v>
      </c>
      <c r="AF16" s="10"/>
      <c r="AG16" s="38">
        <v>4000000000000</v>
      </c>
      <c r="AH16" s="209"/>
      <c r="AI16" s="38">
        <v>3689331187500</v>
      </c>
      <c r="AJ16" s="10"/>
      <c r="AK16" s="210">
        <f t="shared" si="0"/>
        <v>9.6204970154529237E-2</v>
      </c>
      <c r="AM16" s="148"/>
    </row>
    <row r="17" spans="1:39" ht="39.75" customHeight="1" x14ac:dyDescent="0.55000000000000004">
      <c r="A17" s="2" t="s">
        <v>256</v>
      </c>
      <c r="C17" s="10" t="s">
        <v>29</v>
      </c>
      <c r="E17" s="10" t="s">
        <v>29</v>
      </c>
      <c r="G17" s="37" t="s">
        <v>257</v>
      </c>
      <c r="I17" s="37" t="s">
        <v>258</v>
      </c>
      <c r="J17" s="10"/>
      <c r="K17" s="38">
        <v>15</v>
      </c>
      <c r="L17" s="10"/>
      <c r="M17" s="38">
        <v>15</v>
      </c>
      <c r="N17" s="10"/>
      <c r="O17" s="38">
        <v>7075100</v>
      </c>
      <c r="P17" s="10"/>
      <c r="Q17" s="38">
        <v>6580382596543</v>
      </c>
      <c r="R17" s="10"/>
      <c r="S17" s="38">
        <v>6589261129913</v>
      </c>
      <c r="T17" s="10"/>
      <c r="U17" s="38">
        <v>0</v>
      </c>
      <c r="V17" s="10"/>
      <c r="W17" s="38">
        <v>0</v>
      </c>
      <c r="X17" s="10"/>
      <c r="Y17" s="38">
        <v>0</v>
      </c>
      <c r="Z17" s="10"/>
      <c r="AA17" s="38">
        <v>0</v>
      </c>
      <c r="AB17" s="10"/>
      <c r="AC17" s="38">
        <v>7075100</v>
      </c>
      <c r="AD17" s="10"/>
      <c r="AE17" s="38">
        <v>921000</v>
      </c>
      <c r="AF17" s="10"/>
      <c r="AG17" s="38">
        <v>6580382596543</v>
      </c>
      <c r="AH17" s="209"/>
      <c r="AI17" s="38">
        <v>6514986044713</v>
      </c>
      <c r="AJ17" s="10"/>
      <c r="AK17" s="210">
        <f t="shared" si="0"/>
        <v>0.16988825511583017</v>
      </c>
      <c r="AM17" s="148"/>
    </row>
    <row r="18" spans="1:39" ht="39.75" customHeight="1" x14ac:dyDescent="0.55000000000000004">
      <c r="A18" s="2" t="s">
        <v>41</v>
      </c>
      <c r="C18" s="10" t="s">
        <v>29</v>
      </c>
      <c r="E18" s="10" t="s">
        <v>29</v>
      </c>
      <c r="G18" s="37" t="s">
        <v>186</v>
      </c>
      <c r="I18" s="37" t="s">
        <v>187</v>
      </c>
      <c r="J18" s="10"/>
      <c r="K18" s="38">
        <v>15</v>
      </c>
      <c r="L18" s="10"/>
      <c r="M18" s="38">
        <v>15</v>
      </c>
      <c r="N18" s="10"/>
      <c r="O18" s="38">
        <v>974100</v>
      </c>
      <c r="P18" s="10"/>
      <c r="Q18" s="38">
        <v>809883297929</v>
      </c>
      <c r="R18" s="10"/>
      <c r="S18" s="38">
        <v>938365499420</v>
      </c>
      <c r="T18" s="10"/>
      <c r="U18" s="38">
        <v>0</v>
      </c>
      <c r="V18" s="10"/>
      <c r="W18" s="38">
        <v>0</v>
      </c>
      <c r="X18" s="10"/>
      <c r="Y18" s="38">
        <v>0</v>
      </c>
      <c r="Z18" s="10"/>
      <c r="AA18" s="38">
        <v>0</v>
      </c>
      <c r="AB18" s="10"/>
      <c r="AC18" s="38">
        <v>974100</v>
      </c>
      <c r="AD18" s="10"/>
      <c r="AE18" s="38">
        <v>937000</v>
      </c>
      <c r="AF18" s="10"/>
      <c r="AG18" s="38">
        <v>809883297929</v>
      </c>
      <c r="AH18" s="209"/>
      <c r="AI18" s="38">
        <v>912566267379</v>
      </c>
      <c r="AJ18" s="10"/>
      <c r="AK18" s="210">
        <f t="shared" si="0"/>
        <v>2.3796565300150854E-2</v>
      </c>
      <c r="AM18" s="148"/>
    </row>
    <row r="19" spans="1:39" ht="39.75" customHeight="1" x14ac:dyDescent="0.55000000000000004">
      <c r="A19" s="2" t="s">
        <v>188</v>
      </c>
      <c r="C19" s="10" t="s">
        <v>29</v>
      </c>
      <c r="E19" s="10" t="s">
        <v>29</v>
      </c>
      <c r="G19" s="37" t="s">
        <v>189</v>
      </c>
      <c r="I19" s="37" t="s">
        <v>190</v>
      </c>
      <c r="J19" s="10"/>
      <c r="K19" s="38">
        <v>15</v>
      </c>
      <c r="L19" s="10"/>
      <c r="M19" s="38">
        <v>15</v>
      </c>
      <c r="N19" s="10"/>
      <c r="O19" s="38">
        <v>594533</v>
      </c>
      <c r="P19" s="10"/>
      <c r="Q19" s="38">
        <v>495770738849</v>
      </c>
      <c r="R19" s="10"/>
      <c r="S19" s="38">
        <v>591453709114</v>
      </c>
      <c r="T19" s="10"/>
      <c r="U19" s="38">
        <v>0</v>
      </c>
      <c r="V19" s="10"/>
      <c r="W19" s="38">
        <v>0</v>
      </c>
      <c r="X19" s="10"/>
      <c r="Y19" s="38">
        <v>0</v>
      </c>
      <c r="Z19" s="10"/>
      <c r="AA19" s="38">
        <v>0</v>
      </c>
      <c r="AB19" s="10"/>
      <c r="AC19" s="38">
        <v>594533</v>
      </c>
      <c r="AD19" s="10"/>
      <c r="AE19" s="38">
        <v>999982</v>
      </c>
      <c r="AF19" s="10"/>
      <c r="AG19" s="38">
        <v>495770738849</v>
      </c>
      <c r="AH19" s="209"/>
      <c r="AI19" s="38">
        <v>594414541239</v>
      </c>
      <c r="AJ19" s="10"/>
      <c r="AK19" s="210">
        <f>AI19/$AM$8</f>
        <v>1.5500270995748381E-2</v>
      </c>
      <c r="AM19" s="148"/>
    </row>
    <row r="20" spans="1:39" ht="39.75" customHeight="1" x14ac:dyDescent="0.55000000000000004">
      <c r="A20" s="2" t="s">
        <v>193</v>
      </c>
      <c r="C20" s="10" t="s">
        <v>29</v>
      </c>
      <c r="E20" s="10" t="s">
        <v>29</v>
      </c>
      <c r="G20" s="37" t="s">
        <v>194</v>
      </c>
      <c r="I20" s="37" t="s">
        <v>195</v>
      </c>
      <c r="J20" s="10"/>
      <c r="K20" s="38">
        <v>18</v>
      </c>
      <c r="L20" s="10"/>
      <c r="M20" s="38">
        <v>18</v>
      </c>
      <c r="N20" s="10"/>
      <c r="O20" s="38">
        <v>5000000</v>
      </c>
      <c r="P20" s="10"/>
      <c r="Q20" s="38">
        <v>5000000000000</v>
      </c>
      <c r="R20" s="10"/>
      <c r="S20" s="38">
        <v>4615918213156</v>
      </c>
      <c r="T20" s="10"/>
      <c r="U20" s="38">
        <v>0</v>
      </c>
      <c r="V20" s="10"/>
      <c r="W20" s="38">
        <v>0</v>
      </c>
      <c r="X20" s="10"/>
      <c r="Y20" s="38">
        <v>0</v>
      </c>
      <c r="Z20" s="10"/>
      <c r="AA20" s="38">
        <v>0</v>
      </c>
      <c r="AB20" s="10"/>
      <c r="AC20" s="38">
        <v>5000000</v>
      </c>
      <c r="AD20" s="10"/>
      <c r="AE20" s="38">
        <v>925691</v>
      </c>
      <c r="AF20" s="10"/>
      <c r="AG20" s="38">
        <v>5000000000000</v>
      </c>
      <c r="AH20" s="209"/>
      <c r="AI20" s="38">
        <v>4627616092531</v>
      </c>
      <c r="AJ20" s="10"/>
      <c r="AK20" s="210">
        <f t="shared" si="0"/>
        <v>0.12067218838389095</v>
      </c>
      <c r="AM20" s="148"/>
    </row>
    <row r="21" spans="1:39" ht="39.75" customHeight="1" x14ac:dyDescent="0.55000000000000004">
      <c r="A21" s="2" t="s">
        <v>42</v>
      </c>
      <c r="C21" s="10" t="s">
        <v>29</v>
      </c>
      <c r="E21" s="10" t="s">
        <v>29</v>
      </c>
      <c r="G21" s="37" t="s">
        <v>196</v>
      </c>
      <c r="I21" s="37" t="s">
        <v>43</v>
      </c>
      <c r="J21" s="10"/>
      <c r="K21" s="38">
        <v>20</v>
      </c>
      <c r="L21" s="10"/>
      <c r="M21" s="38">
        <v>20</v>
      </c>
      <c r="N21" s="10"/>
      <c r="O21" s="38">
        <v>1418600</v>
      </c>
      <c r="P21" s="10"/>
      <c r="Q21" s="38">
        <v>1407684647544</v>
      </c>
      <c r="R21" s="10"/>
      <c r="S21" s="38">
        <v>1418354225493</v>
      </c>
      <c r="T21" s="10"/>
      <c r="U21" s="38">
        <v>0</v>
      </c>
      <c r="V21" s="10"/>
      <c r="W21" s="38">
        <v>0</v>
      </c>
      <c r="X21" s="10"/>
      <c r="Y21" s="38">
        <v>0</v>
      </c>
      <c r="Z21" s="10"/>
      <c r="AA21" s="38">
        <v>0</v>
      </c>
      <c r="AB21" s="10"/>
      <c r="AC21" s="38">
        <v>1418600</v>
      </c>
      <c r="AD21" s="10"/>
      <c r="AE21" s="38">
        <v>1004360</v>
      </c>
      <c r="AF21" s="10"/>
      <c r="AG21" s="38">
        <v>1407684647544</v>
      </c>
      <c r="AH21" s="209"/>
      <c r="AI21" s="38">
        <v>1424526853701</v>
      </c>
      <c r="AJ21" s="10"/>
      <c r="AK21" s="210">
        <f t="shared" si="0"/>
        <v>3.7146722936928021E-2</v>
      </c>
      <c r="AM21" s="148"/>
    </row>
    <row r="22" spans="1:39" ht="39.75" customHeight="1" x14ac:dyDescent="0.55000000000000004">
      <c r="A22" s="2" t="s">
        <v>197</v>
      </c>
      <c r="C22" s="10" t="s">
        <v>29</v>
      </c>
      <c r="E22" s="10" t="s">
        <v>29</v>
      </c>
      <c r="G22" s="37" t="s">
        <v>198</v>
      </c>
      <c r="I22" s="37" t="s">
        <v>199</v>
      </c>
      <c r="J22" s="10"/>
      <c r="K22" s="38">
        <v>19</v>
      </c>
      <c r="L22" s="10"/>
      <c r="M22" s="38">
        <v>19</v>
      </c>
      <c r="N22" s="10"/>
      <c r="O22" s="38">
        <v>310000</v>
      </c>
      <c r="P22" s="10"/>
      <c r="Q22" s="38">
        <v>292950000000</v>
      </c>
      <c r="R22" s="10"/>
      <c r="S22" s="38">
        <v>295996340937</v>
      </c>
      <c r="T22" s="10"/>
      <c r="U22" s="38">
        <v>0</v>
      </c>
      <c r="V22" s="10"/>
      <c r="W22" s="38">
        <v>0</v>
      </c>
      <c r="X22" s="10"/>
      <c r="Y22" s="38">
        <v>0</v>
      </c>
      <c r="Z22" s="10"/>
      <c r="AA22" s="38">
        <v>0</v>
      </c>
      <c r="AB22" s="10"/>
      <c r="AC22" s="38">
        <v>310000</v>
      </c>
      <c r="AD22" s="10"/>
      <c r="AE22" s="38">
        <v>955000</v>
      </c>
      <c r="AF22" s="10"/>
      <c r="AG22" s="38">
        <v>292950000000</v>
      </c>
      <c r="AH22" s="209"/>
      <c r="AI22" s="38">
        <v>295996340937</v>
      </c>
      <c r="AJ22" s="10"/>
      <c r="AK22" s="210">
        <f t="shared" si="0"/>
        <v>7.7185586488347615E-3</v>
      </c>
      <c r="AM22" s="148"/>
    </row>
    <row r="23" spans="1:39" ht="39.75" customHeight="1" x14ac:dyDescent="0.55000000000000004">
      <c r="A23" s="2" t="s">
        <v>120</v>
      </c>
      <c r="C23" s="10" t="s">
        <v>29</v>
      </c>
      <c r="E23" s="10" t="s">
        <v>29</v>
      </c>
      <c r="G23" s="37" t="s">
        <v>200</v>
      </c>
      <c r="I23" s="37" t="s">
        <v>121</v>
      </c>
      <c r="J23" s="10"/>
      <c r="K23" s="38">
        <v>19</v>
      </c>
      <c r="L23" s="10"/>
      <c r="M23" s="38">
        <v>19</v>
      </c>
      <c r="N23" s="10"/>
      <c r="O23" s="38">
        <v>5529</v>
      </c>
      <c r="P23" s="10"/>
      <c r="Q23" s="38">
        <v>5248611885</v>
      </c>
      <c r="R23" s="10"/>
      <c r="S23" s="38">
        <v>5408294602</v>
      </c>
      <c r="T23" s="10"/>
      <c r="U23" s="38">
        <v>0</v>
      </c>
      <c r="V23" s="10"/>
      <c r="W23" s="38">
        <v>0</v>
      </c>
      <c r="X23" s="10"/>
      <c r="Y23" s="38">
        <v>0</v>
      </c>
      <c r="Z23" s="10"/>
      <c r="AA23" s="38">
        <v>0</v>
      </c>
      <c r="AB23" s="10"/>
      <c r="AC23" s="38">
        <v>5529</v>
      </c>
      <c r="AD23" s="10"/>
      <c r="AE23" s="38">
        <v>978982</v>
      </c>
      <c r="AF23" s="10"/>
      <c r="AG23" s="38">
        <v>5248611885</v>
      </c>
      <c r="AH23" s="209"/>
      <c r="AI23" s="38">
        <v>5411810409</v>
      </c>
      <c r="AJ23" s="10"/>
      <c r="AK23" s="210">
        <f t="shared" si="0"/>
        <v>1.4112125814126728E-4</v>
      </c>
      <c r="AM23" s="148"/>
    </row>
    <row r="24" spans="1:39" s="146" customFormat="1" ht="39.75" customHeight="1" thickBot="1" x14ac:dyDescent="0.3">
      <c r="A24" s="146" t="s">
        <v>88</v>
      </c>
      <c r="C24" s="211"/>
      <c r="D24" s="212"/>
      <c r="E24" s="211"/>
      <c r="F24" s="212"/>
      <c r="G24" s="211"/>
      <c r="H24" s="212"/>
      <c r="I24" s="211"/>
      <c r="J24" s="212"/>
      <c r="K24" s="211"/>
      <c r="L24" s="212"/>
      <c r="M24" s="211"/>
      <c r="N24" s="212"/>
      <c r="O24" s="211"/>
      <c r="P24" s="212"/>
      <c r="Q24" s="213">
        <f>SUM(Q8:Q23)</f>
        <v>18840606659973</v>
      </c>
      <c r="R24" s="212"/>
      <c r="S24" s="214">
        <f>SUM(S8:S23)</f>
        <v>18423347694952</v>
      </c>
      <c r="T24" s="212"/>
      <c r="U24" s="211"/>
      <c r="V24" s="212"/>
      <c r="W24" s="211"/>
      <c r="X24" s="212"/>
      <c r="Y24" s="215"/>
      <c r="Z24" s="211"/>
      <c r="AA24" s="211"/>
      <c r="AB24" s="212"/>
      <c r="AC24" s="84"/>
      <c r="AD24" s="84"/>
      <c r="AE24" s="84"/>
      <c r="AF24" s="84"/>
      <c r="AG24" s="197">
        <f>SUM(AG8:AG23)</f>
        <v>18840606659973</v>
      </c>
      <c r="AH24" s="84"/>
      <c r="AI24" s="85">
        <f>SUM(AI8:AI23)</f>
        <v>18377094484202</v>
      </c>
      <c r="AJ24" s="212"/>
      <c r="AK24" s="216">
        <f>SUM(AK8:AK23)</f>
        <v>0.47921092917051022</v>
      </c>
      <c r="AM24" s="149"/>
    </row>
    <row r="25" spans="1:39" ht="25.5" hidden="1" customHeight="1" thickTop="1" x14ac:dyDescent="0.25">
      <c r="A25" s="146"/>
      <c r="C25" s="147"/>
      <c r="D25" s="104"/>
      <c r="E25" s="147"/>
      <c r="F25" s="104"/>
      <c r="G25" s="147"/>
      <c r="H25" s="104"/>
      <c r="I25" s="147"/>
      <c r="K25" s="147"/>
      <c r="M25" s="147"/>
      <c r="O25" s="147"/>
      <c r="Q25" s="147"/>
      <c r="S25" s="147"/>
      <c r="U25" s="147"/>
      <c r="W25" s="147"/>
      <c r="Y25" s="60"/>
      <c r="Z25" s="147"/>
      <c r="AA25" s="147"/>
      <c r="AG25" s="147"/>
    </row>
    <row r="26" spans="1:39" ht="25.5" hidden="1" customHeight="1" x14ac:dyDescent="0.25">
      <c r="A26" s="146"/>
      <c r="C26" s="147"/>
      <c r="D26" s="104"/>
      <c r="E26" s="147"/>
      <c r="F26" s="104"/>
      <c r="G26" s="147"/>
      <c r="H26" s="104"/>
      <c r="I26" s="147"/>
      <c r="K26" s="147"/>
      <c r="M26" s="147"/>
      <c r="O26" s="147"/>
      <c r="Q26" s="147"/>
      <c r="S26" s="147">
        <v>12957610341766</v>
      </c>
      <c r="U26" s="147"/>
      <c r="W26" s="147"/>
      <c r="Y26" s="60"/>
      <c r="Z26" s="147"/>
      <c r="AA26" s="147"/>
      <c r="AG26" s="150"/>
      <c r="AI26" s="154">
        <v>19537992938309</v>
      </c>
    </row>
    <row r="27" spans="1:39" ht="25.5" hidden="1" customHeight="1" x14ac:dyDescent="0.15">
      <c r="A27" s="146"/>
      <c r="C27" s="147"/>
      <c r="D27" s="104"/>
      <c r="E27" s="147"/>
      <c r="F27" s="104"/>
      <c r="G27" s="147"/>
      <c r="H27" s="104"/>
      <c r="I27" s="147"/>
      <c r="K27" s="147"/>
      <c r="M27" s="147"/>
      <c r="O27" s="147"/>
      <c r="Q27" s="147"/>
      <c r="S27" s="147">
        <v>-317687876878</v>
      </c>
      <c r="U27" s="147"/>
      <c r="W27" s="147"/>
      <c r="Y27" s="60"/>
      <c r="Z27" s="147"/>
      <c r="AA27" s="147"/>
      <c r="AG27" s="150"/>
      <c r="AI27" s="153">
        <v>-297354768019</v>
      </c>
    </row>
    <row r="28" spans="1:39" ht="25.5" hidden="1" customHeight="1" x14ac:dyDescent="0.25">
      <c r="A28" s="146"/>
      <c r="C28" s="147"/>
      <c r="D28" s="104"/>
      <c r="E28" s="147"/>
      <c r="F28" s="104"/>
      <c r="G28" s="147"/>
      <c r="H28" s="104"/>
      <c r="I28" s="147"/>
      <c r="K28" s="147"/>
      <c r="M28" s="147"/>
      <c r="O28" s="147"/>
      <c r="Q28" s="147"/>
      <c r="S28" s="147">
        <f>S26+S27</f>
        <v>12639922464888</v>
      </c>
      <c r="U28" s="147"/>
      <c r="W28" s="147"/>
      <c r="Y28" s="60"/>
      <c r="Z28" s="147"/>
      <c r="AA28" s="147"/>
      <c r="AI28" s="150">
        <f>AI26+AI27</f>
        <v>19240638170290</v>
      </c>
    </row>
    <row r="29" spans="1:39" ht="25.5" hidden="1" customHeight="1" thickTop="1" x14ac:dyDescent="0.25">
      <c r="A29" s="146"/>
      <c r="C29" s="147"/>
      <c r="D29" s="104"/>
      <c r="E29" s="147"/>
      <c r="F29" s="104"/>
      <c r="G29" s="147"/>
      <c r="H29" s="104"/>
      <c r="I29" s="147"/>
      <c r="K29" s="147"/>
      <c r="M29" s="147"/>
      <c r="O29" s="147"/>
      <c r="Q29" s="147"/>
      <c r="S29" s="147">
        <f>S28-S24</f>
        <v>-5783425230064</v>
      </c>
      <c r="U29" s="147"/>
      <c r="W29" s="147"/>
      <c r="Y29" s="60"/>
      <c r="Z29" s="147"/>
      <c r="AA29" s="147"/>
      <c r="AI29" s="150">
        <f>AI28-AI24</f>
        <v>863543686088</v>
      </c>
    </row>
    <row r="30" spans="1:39" ht="25.5" customHeight="1" thickTop="1" x14ac:dyDescent="0.15">
      <c r="A30" s="146"/>
      <c r="C30" s="147"/>
      <c r="D30" s="104"/>
      <c r="E30" s="147"/>
      <c r="F30" s="104"/>
      <c r="G30" s="147"/>
      <c r="H30" s="104"/>
      <c r="I30" s="147"/>
      <c r="K30" s="147"/>
      <c r="M30" s="147"/>
      <c r="O30" s="147"/>
      <c r="Q30" s="147"/>
      <c r="S30" s="147"/>
      <c r="U30" s="147"/>
      <c r="W30" s="147"/>
      <c r="Y30" s="60"/>
      <c r="Z30" s="147"/>
      <c r="AA30" s="147"/>
      <c r="AG30" s="188"/>
      <c r="AI30" s="48"/>
    </row>
    <row r="31" spans="1:39" ht="25.5" customHeight="1" x14ac:dyDescent="0.15">
      <c r="A31" s="146"/>
      <c r="C31" s="147"/>
      <c r="D31" s="104"/>
      <c r="E31" s="147"/>
      <c r="F31" s="104"/>
      <c r="G31" s="147"/>
      <c r="H31" s="104"/>
      <c r="I31" s="147"/>
      <c r="K31" s="147"/>
      <c r="M31" s="147"/>
      <c r="O31" s="147"/>
      <c r="Q31" s="48"/>
      <c r="S31" s="48"/>
      <c r="U31" s="147"/>
      <c r="W31" s="147"/>
      <c r="Y31" s="60"/>
      <c r="Z31" s="147"/>
      <c r="AA31" s="48"/>
      <c r="AG31" s="147"/>
      <c r="AI31" s="48"/>
    </row>
    <row r="32" spans="1:39" ht="25.5" customHeight="1" x14ac:dyDescent="0.25">
      <c r="A32" s="146"/>
      <c r="C32" s="147"/>
      <c r="D32" s="104"/>
      <c r="E32" s="147"/>
      <c r="F32" s="104"/>
      <c r="G32" s="147"/>
      <c r="H32" s="104"/>
      <c r="I32" s="147"/>
      <c r="K32" s="147"/>
      <c r="M32" s="147"/>
      <c r="O32" s="147"/>
      <c r="Q32" s="147"/>
      <c r="S32" s="48"/>
      <c r="U32" s="147"/>
      <c r="W32" s="147"/>
      <c r="Y32" s="60"/>
      <c r="Z32" s="147"/>
      <c r="AA32" s="48"/>
      <c r="AI32" s="182"/>
    </row>
    <row r="33" spans="1:35" ht="25.5" customHeight="1" x14ac:dyDescent="0.15">
      <c r="A33" s="146"/>
      <c r="C33" s="147"/>
      <c r="D33" s="104"/>
      <c r="E33" s="147"/>
      <c r="F33" s="104"/>
      <c r="G33" s="147"/>
      <c r="H33" s="104"/>
      <c r="I33" s="147"/>
      <c r="K33" s="147"/>
      <c r="M33" s="147"/>
      <c r="O33" s="147"/>
      <c r="Q33" s="147"/>
      <c r="S33" s="48"/>
      <c r="U33" s="147"/>
      <c r="W33" s="147"/>
      <c r="Y33" s="60"/>
      <c r="Z33" s="147"/>
      <c r="AA33" s="147"/>
      <c r="AG33" s="48"/>
      <c r="AI33" s="48"/>
    </row>
    <row r="34" spans="1:35" ht="25.5" customHeight="1" x14ac:dyDescent="0.25">
      <c r="A34" s="146"/>
      <c r="C34" s="147"/>
      <c r="D34" s="104"/>
      <c r="E34" s="147"/>
      <c r="F34" s="104"/>
      <c r="G34" s="147"/>
      <c r="H34" s="104"/>
      <c r="I34" s="147"/>
      <c r="K34" s="147"/>
      <c r="M34" s="147"/>
      <c r="O34" s="147"/>
      <c r="Q34" s="147"/>
      <c r="S34" s="147"/>
      <c r="U34" s="147"/>
      <c r="W34" s="147"/>
      <c r="Y34" s="60"/>
      <c r="Z34" s="147"/>
      <c r="AA34" s="147"/>
      <c r="AG34" s="150"/>
      <c r="AI34" s="150"/>
    </row>
    <row r="35" spans="1:35" ht="25.5" customHeight="1" x14ac:dyDescent="0.25">
      <c r="A35" s="146"/>
      <c r="C35" s="147"/>
      <c r="D35" s="104"/>
      <c r="E35" s="147"/>
      <c r="F35" s="104"/>
      <c r="G35" s="147"/>
      <c r="H35" s="104"/>
      <c r="I35" s="147"/>
      <c r="K35" s="147"/>
      <c r="M35" s="147"/>
      <c r="O35" s="147"/>
      <c r="Q35" s="147"/>
      <c r="S35" s="147"/>
      <c r="U35" s="147"/>
      <c r="W35" s="147"/>
      <c r="Y35" s="60"/>
      <c r="Z35" s="147"/>
      <c r="AA35" s="147"/>
      <c r="AG35" s="147"/>
    </row>
    <row r="36" spans="1:35" ht="25.5" customHeight="1" x14ac:dyDescent="0.25">
      <c r="A36" s="146"/>
      <c r="C36" s="147"/>
      <c r="D36" s="104"/>
      <c r="E36" s="147"/>
      <c r="F36" s="104"/>
      <c r="G36" s="147"/>
      <c r="H36" s="104"/>
      <c r="I36" s="147"/>
      <c r="K36" s="147"/>
      <c r="M36" s="147"/>
      <c r="O36" s="147"/>
      <c r="Q36" s="147"/>
      <c r="S36" s="147"/>
      <c r="U36" s="147"/>
      <c r="W36" s="147"/>
      <c r="Y36" s="60"/>
      <c r="Z36" s="147"/>
      <c r="AA36" s="147"/>
      <c r="AG36" s="150"/>
    </row>
    <row r="37" spans="1:35" ht="25.5" customHeight="1" x14ac:dyDescent="0.25">
      <c r="A37" s="146"/>
      <c r="C37" s="147"/>
      <c r="D37" s="104"/>
      <c r="E37" s="147"/>
      <c r="F37" s="104"/>
      <c r="G37" s="147"/>
      <c r="H37" s="104"/>
      <c r="I37" s="147"/>
      <c r="K37" s="147"/>
      <c r="M37" s="147"/>
      <c r="O37" s="147"/>
      <c r="Q37" s="147"/>
      <c r="S37" s="147"/>
      <c r="U37" s="147"/>
      <c r="W37" s="147"/>
      <c r="Y37" s="60"/>
      <c r="Z37" s="147"/>
      <c r="AA37" s="147"/>
      <c r="AG37" s="150"/>
    </row>
    <row r="38" spans="1:35" ht="25.5" customHeight="1" x14ac:dyDescent="0.25">
      <c r="A38" s="146"/>
      <c r="C38" s="147"/>
      <c r="D38" s="104"/>
      <c r="E38" s="147"/>
      <c r="F38" s="104"/>
      <c r="G38" s="147"/>
      <c r="H38" s="104"/>
      <c r="I38" s="147"/>
      <c r="K38" s="147"/>
      <c r="M38" s="147"/>
      <c r="O38" s="147"/>
      <c r="Q38" s="147"/>
      <c r="S38" s="147"/>
      <c r="U38" s="147"/>
      <c r="W38" s="147"/>
      <c r="Y38" s="60"/>
      <c r="Z38" s="147"/>
      <c r="AA38" s="147"/>
    </row>
    <row r="39" spans="1:35" ht="25.5" customHeight="1" x14ac:dyDescent="0.25">
      <c r="U39" s="147"/>
      <c r="Y39" s="60"/>
      <c r="Z39" s="147"/>
      <c r="AA39" s="147"/>
    </row>
    <row r="42" spans="1:35" ht="25.5" customHeight="1" x14ac:dyDescent="0.25">
      <c r="U42" s="147"/>
    </row>
    <row r="43" spans="1:35" ht="25.5" customHeight="1" x14ac:dyDescent="0.25">
      <c r="W43" s="147"/>
    </row>
  </sheetData>
  <mergeCells count="25">
    <mergeCell ref="A4:AH4"/>
    <mergeCell ref="A1:AK1"/>
    <mergeCell ref="A2:AK2"/>
    <mergeCell ref="A3:AK3"/>
    <mergeCell ref="I6:I7"/>
    <mergeCell ref="AI6:AI7"/>
    <mergeCell ref="AK6:AK7"/>
    <mergeCell ref="AC5:AK5"/>
    <mergeCell ref="Y6:AA6"/>
    <mergeCell ref="U5:AA5"/>
    <mergeCell ref="AC6:AC7"/>
    <mergeCell ref="U6:W6"/>
    <mergeCell ref="AE6:AE7"/>
    <mergeCell ref="AG6:AG7"/>
    <mergeCell ref="S6:S7"/>
    <mergeCell ref="O5:S5"/>
    <mergeCell ref="K6:K7"/>
    <mergeCell ref="M6:M7"/>
    <mergeCell ref="A5:M5"/>
    <mergeCell ref="O6:O7"/>
    <mergeCell ref="Q6:Q7"/>
    <mergeCell ref="A6:A7"/>
    <mergeCell ref="C6:C7"/>
    <mergeCell ref="E6:E7"/>
    <mergeCell ref="G6:G7"/>
  </mergeCells>
  <printOptions horizontalCentered="1"/>
  <pageMargins left="0" right="0" top="0.39370078740157483" bottom="0.74803149606299213" header="0" footer="0.19685039370078741"/>
  <pageSetup paperSize="9" scale="41" firstPageNumber="3" orientation="landscape" useFirstPageNumber="1" r:id="rId1"/>
  <headerFooter>
    <oddFooter>&amp;C&amp;"B Nazanin,Regular"&amp;P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Y46"/>
  <sheetViews>
    <sheetView rightToLeft="1" view="pageBreakPreview" zoomScale="80" zoomScaleNormal="100" zoomScaleSheetLayoutView="80" workbookViewId="0">
      <selection activeCell="M17" sqref="M17"/>
    </sheetView>
  </sheetViews>
  <sheetFormatPr defaultRowHeight="21" customHeight="1" x14ac:dyDescent="0.45"/>
  <cols>
    <col min="1" max="1" width="33.5703125" style="1" customWidth="1"/>
    <col min="2" max="2" width="1" style="1" customWidth="1"/>
    <col min="3" max="3" width="15.42578125" style="1" customWidth="1"/>
    <col min="4" max="4" width="1" style="1" customWidth="1"/>
    <col min="5" max="5" width="19" style="1" customWidth="1"/>
    <col min="6" max="6" width="1" style="1" customWidth="1"/>
    <col min="7" max="7" width="23.42578125" style="1" customWidth="1"/>
    <col min="8" max="8" width="1" style="1" customWidth="1"/>
    <col min="9" max="9" width="17.7109375" style="1" customWidth="1"/>
    <col min="10" max="10" width="1" style="1" customWidth="1"/>
    <col min="11" max="11" width="29" style="1" bestFit="1" customWidth="1"/>
    <col min="12" max="12" width="19.42578125" style="1" bestFit="1" customWidth="1"/>
    <col min="13" max="13" width="18.42578125" style="1" bestFit="1" customWidth="1"/>
    <col min="14" max="24" width="9.140625" style="1"/>
    <col min="25" max="25" width="11.85546875" style="1" bestFit="1" customWidth="1"/>
    <col min="26" max="16384" width="9.140625" style="1"/>
  </cols>
  <sheetData>
    <row r="1" spans="1:25" ht="21" customHeight="1" x14ac:dyDescent="0.45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25" ht="21" customHeight="1" x14ac:dyDescent="0.45">
      <c r="A2" s="278" t="s">
        <v>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25" ht="21" customHeight="1" x14ac:dyDescent="0.45">
      <c r="A3" s="278" t="str">
        <f>سهام!A3</f>
        <v>برای ماه منتهی به 1399/08/30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</row>
    <row r="4" spans="1:25" ht="21" customHeight="1" x14ac:dyDescent="0.45">
      <c r="A4" s="288" t="s">
        <v>102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</row>
    <row r="5" spans="1:25" ht="21" customHeight="1" x14ac:dyDescent="0.4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25" ht="21" customHeight="1" x14ac:dyDescent="0.45">
      <c r="A6" s="15"/>
      <c r="C6" s="289" t="str">
        <f>سهام!Q6</f>
        <v>1399/08/30</v>
      </c>
      <c r="D6" s="289"/>
      <c r="E6" s="289"/>
      <c r="F6" s="289"/>
      <c r="G6" s="289"/>
      <c r="H6" s="289"/>
      <c r="I6" s="289"/>
      <c r="J6" s="289"/>
      <c r="K6" s="289"/>
    </row>
    <row r="7" spans="1:25" ht="21" customHeight="1" x14ac:dyDescent="0.45">
      <c r="A7" s="70" t="s">
        <v>2</v>
      </c>
      <c r="C7" s="277" t="s">
        <v>6</v>
      </c>
      <c r="D7" s="37"/>
      <c r="E7" s="277" t="s">
        <v>44</v>
      </c>
      <c r="F7" s="37"/>
      <c r="G7" s="277" t="s">
        <v>94</v>
      </c>
      <c r="H7" s="37"/>
      <c r="I7" s="277" t="s">
        <v>45</v>
      </c>
      <c r="J7" s="37"/>
      <c r="K7" s="281" t="s">
        <v>46</v>
      </c>
    </row>
    <row r="8" spans="1:25" ht="21" customHeight="1" x14ac:dyDescent="0.55000000000000004">
      <c r="A8" s="2" t="s">
        <v>154</v>
      </c>
      <c r="C8" s="38">
        <v>5000000</v>
      </c>
      <c r="D8" s="92"/>
      <c r="E8" s="38">
        <v>983890</v>
      </c>
      <c r="F8" s="97"/>
      <c r="G8" s="38">
        <v>925691</v>
      </c>
      <c r="H8" s="97"/>
      <c r="I8" s="98" t="s">
        <v>283</v>
      </c>
      <c r="J8" s="97"/>
      <c r="K8" s="38">
        <v>4628455000000</v>
      </c>
      <c r="L8" s="92"/>
      <c r="M8" s="92"/>
      <c r="N8" s="92"/>
      <c r="O8" s="92"/>
      <c r="P8" s="92"/>
      <c r="Q8" s="92"/>
    </row>
    <row r="9" spans="1:25" ht="21" customHeight="1" x14ac:dyDescent="0.55000000000000004">
      <c r="A9" s="2" t="s">
        <v>282</v>
      </c>
      <c r="C9" s="38">
        <v>4000000</v>
      </c>
      <c r="D9" s="92"/>
      <c r="E9" s="38">
        <v>1025000</v>
      </c>
      <c r="F9" s="97"/>
      <c r="G9" s="38">
        <v>922500</v>
      </c>
      <c r="H9" s="184"/>
      <c r="I9" s="99" t="s">
        <v>284</v>
      </c>
      <c r="J9" s="184"/>
      <c r="K9" s="38">
        <v>3690000000000</v>
      </c>
      <c r="L9" s="92"/>
      <c r="M9" s="92"/>
      <c r="N9" s="92"/>
      <c r="O9" s="92"/>
      <c r="P9" s="92"/>
      <c r="Q9" s="92"/>
      <c r="S9" s="3"/>
      <c r="U9" s="3"/>
      <c r="W9" s="5"/>
      <c r="X9" s="3"/>
      <c r="Y9" s="3"/>
    </row>
    <row r="10" spans="1:25" ht="21" customHeight="1" x14ac:dyDescent="0.45">
      <c r="A10" s="15" t="s">
        <v>88</v>
      </c>
      <c r="C10" s="46"/>
      <c r="D10" s="46"/>
      <c r="E10" s="46"/>
      <c r="F10" s="46"/>
      <c r="G10" s="46"/>
      <c r="H10" s="37"/>
      <c r="I10" s="47"/>
      <c r="J10" s="37"/>
      <c r="K10" s="198">
        <f>SUM(K8:K9)</f>
        <v>8318455000000</v>
      </c>
      <c r="L10" s="92"/>
      <c r="M10" s="92"/>
      <c r="N10" s="92"/>
      <c r="O10" s="92"/>
      <c r="P10" s="92"/>
      <c r="Q10" s="92"/>
      <c r="S10" s="3"/>
      <c r="U10" s="3"/>
      <c r="W10" s="5"/>
      <c r="X10" s="3"/>
      <c r="Y10" s="3"/>
    </row>
    <row r="11" spans="1:25" ht="21" customHeight="1" x14ac:dyDescent="0.55000000000000004">
      <c r="A11" s="2"/>
      <c r="C11" s="3"/>
      <c r="E11" s="3"/>
      <c r="G11" s="3"/>
      <c r="I11" s="3"/>
      <c r="K11" s="38"/>
      <c r="L11" s="92"/>
      <c r="M11" s="92"/>
      <c r="N11" s="92"/>
      <c r="O11" s="92"/>
      <c r="P11" s="92"/>
      <c r="Q11" s="92"/>
      <c r="S11" s="3"/>
      <c r="U11" s="3"/>
      <c r="W11" s="5"/>
      <c r="X11" s="3"/>
      <c r="Y11" s="3"/>
    </row>
    <row r="12" spans="1:25" ht="21" customHeight="1" x14ac:dyDescent="0.55000000000000004">
      <c r="A12" s="2"/>
      <c r="C12" s="3"/>
      <c r="E12" s="3"/>
      <c r="G12" s="3"/>
      <c r="I12" s="3"/>
      <c r="K12" s="3"/>
      <c r="L12" s="92"/>
      <c r="M12" s="92"/>
      <c r="N12" s="92"/>
      <c r="O12" s="92"/>
      <c r="P12" s="92"/>
      <c r="Q12" s="92"/>
      <c r="S12" s="3"/>
      <c r="U12" s="3"/>
      <c r="W12" s="5"/>
      <c r="X12" s="3"/>
      <c r="Y12" s="3"/>
    </row>
    <row r="13" spans="1:25" ht="21" customHeight="1" x14ac:dyDescent="0.55000000000000004">
      <c r="A13" s="2"/>
      <c r="C13" s="3"/>
      <c r="E13" s="3"/>
      <c r="G13" s="3"/>
      <c r="I13" s="3"/>
      <c r="K13" s="3"/>
      <c r="M13" s="3"/>
      <c r="O13" s="3"/>
      <c r="Q13" s="3"/>
      <c r="S13" s="3"/>
      <c r="U13" s="3"/>
      <c r="W13" s="5"/>
      <c r="X13" s="3"/>
      <c r="Y13" s="3"/>
    </row>
    <row r="14" spans="1:25" ht="21" customHeight="1" x14ac:dyDescent="0.55000000000000004">
      <c r="A14" s="2"/>
      <c r="C14" s="3"/>
      <c r="E14" s="3"/>
      <c r="G14" s="3"/>
      <c r="I14" s="3"/>
      <c r="K14" s="3"/>
      <c r="M14" s="3"/>
      <c r="O14" s="3"/>
      <c r="Q14" s="3"/>
      <c r="S14" s="3"/>
      <c r="U14" s="3"/>
      <c r="W14" s="5"/>
      <c r="X14" s="3"/>
      <c r="Y14" s="3"/>
    </row>
    <row r="15" spans="1:25" ht="21" customHeight="1" x14ac:dyDescent="0.55000000000000004">
      <c r="A15" s="2"/>
      <c r="C15" s="3"/>
      <c r="E15" s="3"/>
      <c r="G15" s="3"/>
      <c r="I15" s="3"/>
      <c r="K15" s="3"/>
      <c r="M15" s="3"/>
      <c r="O15" s="3"/>
      <c r="Q15" s="3"/>
      <c r="S15" s="3"/>
      <c r="U15" s="3"/>
      <c r="W15" s="5"/>
      <c r="X15" s="3"/>
      <c r="Y15" s="3"/>
    </row>
    <row r="16" spans="1:25" ht="21" customHeight="1" x14ac:dyDescent="0.55000000000000004">
      <c r="A16" s="2"/>
      <c r="C16" s="3" t="s">
        <v>277</v>
      </c>
      <c r="E16" s="3"/>
      <c r="G16" s="3"/>
      <c r="I16" s="177"/>
      <c r="K16" s="3"/>
      <c r="M16" s="3"/>
      <c r="O16" s="3"/>
      <c r="Q16" s="3"/>
      <c r="S16" s="3"/>
      <c r="U16" s="3"/>
      <c r="W16" s="5"/>
      <c r="X16" s="3"/>
      <c r="Y16" s="3"/>
    </row>
    <row r="17" spans="1:25" ht="21" customHeight="1" x14ac:dyDescent="0.55000000000000004">
      <c r="A17" s="2"/>
      <c r="C17" s="3"/>
      <c r="E17" s="3"/>
      <c r="G17" s="3"/>
      <c r="I17" s="3"/>
      <c r="K17" s="3"/>
      <c r="M17" s="3"/>
      <c r="O17" s="3"/>
      <c r="Q17" s="3"/>
      <c r="S17" s="3"/>
      <c r="U17" s="3"/>
      <c r="W17" s="5"/>
      <c r="X17" s="3"/>
      <c r="Y17" s="3"/>
    </row>
    <row r="18" spans="1:25" ht="21" customHeight="1" x14ac:dyDescent="0.55000000000000004">
      <c r="A18" s="2"/>
      <c r="C18" s="3"/>
      <c r="E18" s="3"/>
      <c r="G18" s="3"/>
      <c r="I18" s="3"/>
      <c r="K18" s="3"/>
      <c r="M18" s="3"/>
      <c r="O18" s="3"/>
      <c r="Q18" s="3"/>
      <c r="S18" s="3"/>
      <c r="U18" s="3"/>
      <c r="W18" s="5"/>
      <c r="X18" s="3"/>
      <c r="Y18" s="3"/>
    </row>
    <row r="19" spans="1:25" ht="21" customHeight="1" x14ac:dyDescent="0.55000000000000004">
      <c r="A19" s="2"/>
      <c r="C19" s="3"/>
      <c r="E19" s="3"/>
      <c r="G19" s="3"/>
      <c r="I19" s="3"/>
      <c r="K19" s="3"/>
      <c r="M19" s="3"/>
      <c r="O19" s="3"/>
      <c r="Q19" s="3"/>
      <c r="S19" s="3"/>
      <c r="U19" s="3"/>
      <c r="W19" s="5"/>
      <c r="X19" s="3"/>
      <c r="Y19" s="3"/>
    </row>
    <row r="20" spans="1:25" ht="21" customHeight="1" x14ac:dyDescent="0.55000000000000004">
      <c r="A20" s="2"/>
      <c r="C20" s="3"/>
      <c r="E20" s="3"/>
      <c r="G20" s="3"/>
      <c r="I20" s="3"/>
      <c r="K20" s="3"/>
      <c r="M20" s="3"/>
      <c r="O20" s="3"/>
      <c r="Q20" s="3"/>
      <c r="S20" s="3"/>
      <c r="U20" s="3"/>
      <c r="W20" s="5"/>
      <c r="X20" s="3"/>
      <c r="Y20" s="3"/>
    </row>
    <row r="21" spans="1:25" ht="21" customHeight="1" x14ac:dyDescent="0.55000000000000004">
      <c r="A21" s="2"/>
      <c r="C21" s="3"/>
      <c r="E21" s="3"/>
      <c r="G21" s="3"/>
      <c r="I21" s="3"/>
      <c r="K21" s="3"/>
      <c r="M21" s="3"/>
      <c r="O21" s="3"/>
      <c r="Q21" s="3"/>
      <c r="S21" s="3"/>
      <c r="U21" s="3"/>
      <c r="W21" s="5"/>
      <c r="X21" s="3"/>
      <c r="Y21" s="3"/>
    </row>
    <row r="22" spans="1:25" ht="21" customHeight="1" x14ac:dyDescent="0.55000000000000004">
      <c r="A22" s="2"/>
      <c r="C22" s="3"/>
      <c r="E22" s="3"/>
      <c r="G22" s="3"/>
      <c r="I22" s="3"/>
      <c r="K22" s="3"/>
      <c r="M22" s="3"/>
      <c r="O22" s="3"/>
      <c r="Q22" s="3"/>
      <c r="S22" s="3"/>
      <c r="U22" s="3"/>
      <c r="W22" s="5"/>
      <c r="X22" s="3"/>
      <c r="Y22" s="3"/>
    </row>
    <row r="23" spans="1:25" ht="21" customHeight="1" x14ac:dyDescent="0.55000000000000004">
      <c r="A23" s="2"/>
      <c r="C23" s="3"/>
      <c r="E23" s="3"/>
      <c r="G23" s="3"/>
      <c r="I23" s="3"/>
      <c r="K23" s="3"/>
      <c r="M23" s="3"/>
      <c r="O23" s="3"/>
      <c r="Q23" s="3"/>
      <c r="S23" s="3"/>
      <c r="U23" s="3"/>
      <c r="W23" s="5"/>
      <c r="X23" s="3"/>
      <c r="Y23" s="3"/>
    </row>
    <row r="24" spans="1:25" ht="21" customHeight="1" x14ac:dyDescent="0.55000000000000004">
      <c r="A24" s="2"/>
      <c r="C24" s="3"/>
      <c r="E24" s="3"/>
      <c r="G24" s="3"/>
      <c r="I24" s="3"/>
      <c r="K24" s="3"/>
      <c r="M24" s="3"/>
      <c r="O24" s="3"/>
      <c r="Q24" s="3"/>
      <c r="S24" s="3"/>
      <c r="U24" s="3"/>
      <c r="W24" s="5"/>
      <c r="X24" s="3"/>
      <c r="Y24" s="3"/>
    </row>
    <row r="25" spans="1:25" ht="21" customHeight="1" x14ac:dyDescent="0.55000000000000004">
      <c r="A25" s="2"/>
      <c r="C25" s="3"/>
      <c r="E25" s="3"/>
      <c r="G25" s="3"/>
      <c r="I25" s="3"/>
      <c r="K25" s="3"/>
      <c r="M25" s="3"/>
      <c r="O25" s="3"/>
      <c r="Q25" s="3"/>
      <c r="S25" s="3"/>
      <c r="U25" s="3"/>
      <c r="W25" s="5"/>
      <c r="X25" s="3"/>
      <c r="Y25" s="3"/>
    </row>
    <row r="26" spans="1:25" ht="21" customHeight="1" x14ac:dyDescent="0.55000000000000004">
      <c r="A26" s="2"/>
      <c r="C26" s="3"/>
      <c r="E26" s="3"/>
      <c r="G26" s="3"/>
      <c r="I26" s="3"/>
      <c r="K26" s="3"/>
      <c r="M26" s="3"/>
      <c r="O26" s="3"/>
      <c r="Q26" s="3"/>
      <c r="S26" s="3"/>
      <c r="U26" s="3"/>
      <c r="W26" s="5"/>
      <c r="X26" s="3"/>
      <c r="Y26" s="3"/>
    </row>
    <row r="27" spans="1:25" ht="21" customHeight="1" x14ac:dyDescent="0.55000000000000004">
      <c r="A27" s="2"/>
      <c r="C27" s="3"/>
      <c r="E27" s="3"/>
      <c r="G27" s="3"/>
      <c r="I27" s="3"/>
      <c r="K27" s="3"/>
      <c r="M27" s="3"/>
      <c r="O27" s="3"/>
      <c r="Q27" s="3"/>
      <c r="S27" s="3"/>
      <c r="U27" s="3"/>
      <c r="W27" s="5"/>
      <c r="X27" s="3"/>
      <c r="Y27" s="3"/>
    </row>
    <row r="28" spans="1:25" ht="21" customHeight="1" x14ac:dyDescent="0.55000000000000004">
      <c r="A28" s="2"/>
      <c r="C28" s="3"/>
      <c r="E28" s="3"/>
      <c r="G28" s="3"/>
      <c r="I28" s="3"/>
      <c r="K28" s="3"/>
      <c r="M28" s="3"/>
      <c r="O28" s="3"/>
      <c r="Q28" s="3"/>
      <c r="S28" s="3"/>
      <c r="U28" s="3"/>
      <c r="W28" s="5"/>
      <c r="X28" s="3"/>
      <c r="Y28" s="3"/>
    </row>
    <row r="29" spans="1:25" ht="21" customHeight="1" x14ac:dyDescent="0.55000000000000004">
      <c r="A29" s="2"/>
      <c r="C29" s="3"/>
      <c r="E29" s="3"/>
      <c r="G29" s="3"/>
      <c r="I29" s="3"/>
      <c r="K29" s="3"/>
      <c r="M29" s="3"/>
      <c r="O29" s="3"/>
      <c r="Q29" s="3"/>
      <c r="S29" s="3"/>
      <c r="U29" s="3"/>
      <c r="W29" s="5"/>
      <c r="X29" s="3"/>
      <c r="Y29" s="3"/>
    </row>
    <row r="30" spans="1:25" ht="21" customHeight="1" x14ac:dyDescent="0.55000000000000004">
      <c r="A30" s="2"/>
      <c r="C30" s="3"/>
      <c r="E30" s="3"/>
      <c r="G30" s="3"/>
      <c r="I30" s="3"/>
      <c r="K30" s="3"/>
      <c r="M30" s="3"/>
      <c r="O30" s="3"/>
      <c r="Q30" s="3"/>
      <c r="S30" s="3"/>
      <c r="U30" s="3"/>
      <c r="W30" s="5"/>
      <c r="X30" s="3"/>
      <c r="Y30" s="3"/>
    </row>
    <row r="31" spans="1:25" ht="21" customHeight="1" x14ac:dyDescent="0.55000000000000004">
      <c r="A31" s="2"/>
      <c r="C31" s="3"/>
      <c r="E31" s="3"/>
      <c r="G31" s="3"/>
      <c r="I31" s="3"/>
      <c r="K31" s="3"/>
      <c r="M31" s="3"/>
      <c r="O31" s="3"/>
      <c r="Q31" s="3"/>
      <c r="S31" s="3"/>
      <c r="U31" s="3"/>
      <c r="W31" s="5"/>
      <c r="X31" s="3"/>
      <c r="Y31" s="3"/>
    </row>
    <row r="32" spans="1:25" ht="21" customHeight="1" x14ac:dyDescent="0.55000000000000004">
      <c r="A32" s="2"/>
      <c r="C32" s="3"/>
      <c r="E32" s="3"/>
      <c r="G32" s="3"/>
      <c r="I32" s="3"/>
      <c r="K32" s="3"/>
      <c r="M32" s="3"/>
      <c r="O32" s="3"/>
      <c r="Q32" s="3"/>
      <c r="S32" s="3"/>
      <c r="U32" s="3"/>
      <c r="W32" s="5"/>
      <c r="X32" s="3"/>
      <c r="Y32" s="3"/>
    </row>
    <row r="33" spans="1:25" ht="21" customHeight="1" x14ac:dyDescent="0.55000000000000004">
      <c r="A33" s="2"/>
      <c r="C33" s="3"/>
      <c r="E33" s="3"/>
      <c r="G33" s="3"/>
      <c r="I33" s="3"/>
      <c r="K33" s="3"/>
      <c r="M33" s="3"/>
      <c r="O33" s="3"/>
      <c r="Q33" s="3"/>
      <c r="S33" s="3"/>
      <c r="U33" s="3"/>
      <c r="W33" s="5"/>
      <c r="X33" s="3"/>
      <c r="Y33" s="3"/>
    </row>
    <row r="34" spans="1:25" ht="21" customHeight="1" x14ac:dyDescent="0.55000000000000004">
      <c r="A34" s="2"/>
      <c r="C34" s="3"/>
      <c r="E34" s="3"/>
      <c r="G34" s="3"/>
      <c r="I34" s="3"/>
      <c r="K34" s="3"/>
      <c r="M34" s="3"/>
      <c r="O34" s="3"/>
      <c r="Q34" s="3"/>
      <c r="S34" s="3"/>
      <c r="U34" s="3"/>
      <c r="W34" s="5"/>
      <c r="X34" s="3"/>
      <c r="Y34" s="3"/>
    </row>
    <row r="35" spans="1:25" ht="21" customHeight="1" x14ac:dyDescent="0.55000000000000004">
      <c r="A35" s="2"/>
      <c r="C35" s="3"/>
      <c r="E35" s="3"/>
      <c r="G35" s="3"/>
      <c r="I35" s="3"/>
      <c r="K35" s="3"/>
      <c r="M35" s="3"/>
      <c r="O35" s="3"/>
      <c r="Q35" s="3"/>
      <c r="S35" s="3"/>
      <c r="U35" s="3"/>
      <c r="W35" s="5"/>
      <c r="X35" s="3"/>
      <c r="Y35" s="3"/>
    </row>
    <row r="36" spans="1:25" ht="21" customHeight="1" x14ac:dyDescent="0.55000000000000004">
      <c r="A36" s="2"/>
      <c r="C36" s="3"/>
      <c r="E36" s="3"/>
      <c r="G36" s="3"/>
      <c r="I36" s="3"/>
      <c r="K36" s="3"/>
      <c r="M36" s="3"/>
      <c r="O36" s="3"/>
      <c r="Q36" s="3"/>
      <c r="S36" s="3"/>
      <c r="U36" s="3"/>
      <c r="W36" s="5"/>
      <c r="X36" s="3"/>
      <c r="Y36" s="3"/>
    </row>
    <row r="37" spans="1:25" ht="21" customHeight="1" x14ac:dyDescent="0.55000000000000004">
      <c r="A37" s="2"/>
      <c r="C37" s="3"/>
      <c r="E37" s="3"/>
      <c r="G37" s="3"/>
      <c r="I37" s="3"/>
      <c r="K37" s="3"/>
      <c r="M37" s="3"/>
      <c r="O37" s="3"/>
      <c r="Q37" s="3"/>
      <c r="S37" s="3"/>
      <c r="U37" s="3"/>
      <c r="W37" s="5"/>
      <c r="X37" s="3"/>
      <c r="Y37" s="3"/>
    </row>
    <row r="38" spans="1:25" ht="21" customHeight="1" x14ac:dyDescent="0.55000000000000004">
      <c r="A38" s="2"/>
      <c r="C38" s="3"/>
      <c r="E38" s="3"/>
      <c r="G38" s="3"/>
      <c r="I38" s="3"/>
      <c r="K38" s="3"/>
      <c r="M38" s="3"/>
      <c r="O38" s="3"/>
      <c r="Q38" s="3"/>
      <c r="S38" s="3"/>
      <c r="U38" s="3"/>
      <c r="W38" s="5"/>
      <c r="X38" s="3"/>
      <c r="Y38" s="3"/>
    </row>
    <row r="39" spans="1:25" ht="21" customHeight="1" x14ac:dyDescent="0.55000000000000004">
      <c r="A39" s="2"/>
      <c r="C39" s="3"/>
      <c r="E39" s="3"/>
      <c r="G39" s="3"/>
      <c r="I39" s="3"/>
      <c r="K39" s="3"/>
      <c r="M39" s="3"/>
      <c r="O39" s="3"/>
      <c r="Q39" s="3"/>
      <c r="S39" s="3"/>
      <c r="U39" s="3"/>
      <c r="W39" s="5"/>
      <c r="X39" s="3"/>
      <c r="Y39" s="3"/>
    </row>
    <row r="40" spans="1:25" ht="21" customHeight="1" x14ac:dyDescent="0.55000000000000004">
      <c r="A40" s="2"/>
      <c r="C40" s="3"/>
      <c r="E40" s="3"/>
      <c r="G40" s="3"/>
      <c r="I40" s="3"/>
      <c r="K40" s="3"/>
      <c r="M40" s="3"/>
      <c r="O40" s="3"/>
      <c r="Q40" s="3"/>
      <c r="S40" s="3"/>
      <c r="U40" s="3"/>
      <c r="W40" s="5"/>
      <c r="X40" s="3"/>
      <c r="Y40" s="3"/>
    </row>
    <row r="41" spans="1:25" ht="21" customHeight="1" x14ac:dyDescent="0.55000000000000004">
      <c r="A41" s="2"/>
      <c r="C41" s="3"/>
      <c r="E41" s="3"/>
      <c r="G41" s="3"/>
      <c r="I41" s="3"/>
      <c r="K41" s="3"/>
      <c r="M41" s="3"/>
      <c r="O41" s="3"/>
      <c r="Q41" s="3"/>
      <c r="S41" s="3"/>
      <c r="U41" s="3"/>
      <c r="W41" s="5"/>
      <c r="X41" s="3"/>
      <c r="Y41" s="3"/>
    </row>
    <row r="42" spans="1:25" ht="21" customHeight="1" x14ac:dyDescent="0.45">
      <c r="S42" s="3"/>
      <c r="W42" s="5"/>
      <c r="X42" s="3"/>
      <c r="Y42" s="3"/>
    </row>
    <row r="45" spans="1:25" ht="21" customHeight="1" x14ac:dyDescent="0.45">
      <c r="S45" s="3"/>
    </row>
    <row r="46" spans="1:25" ht="21" customHeight="1" x14ac:dyDescent="0.45">
      <c r="U46" s="3"/>
    </row>
  </sheetData>
  <mergeCells count="10">
    <mergeCell ref="A1:K1"/>
    <mergeCell ref="A2:K2"/>
    <mergeCell ref="A3:K3"/>
    <mergeCell ref="C7"/>
    <mergeCell ref="E7"/>
    <mergeCell ref="G7"/>
    <mergeCell ref="I7"/>
    <mergeCell ref="K7"/>
    <mergeCell ref="A4:K4"/>
    <mergeCell ref="C6:K6"/>
  </mergeCells>
  <printOptions horizontalCentered="1"/>
  <pageMargins left="0" right="0" top="0.39370078740157483" bottom="0.74803149606299213" header="0" footer="0.19685039370078741"/>
  <pageSetup paperSize="9" firstPageNumber="4" orientation="landscape" useFirstPageNumber="1" r:id="rId1"/>
  <headerFooter>
    <oddFooter>&amp;C&amp;"B Nazanin,Regular"&amp;P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E47"/>
  <sheetViews>
    <sheetView rightToLeft="1" view="pageBreakPreview" zoomScale="85" zoomScaleNormal="100" zoomScaleSheetLayoutView="85" workbookViewId="0">
      <selection activeCell="P18" sqref="P18"/>
    </sheetView>
  </sheetViews>
  <sheetFormatPr defaultRowHeight="18.75" x14ac:dyDescent="0.45"/>
  <cols>
    <col min="1" max="1" width="13" style="1" customWidth="1"/>
    <col min="2" max="2" width="0.5703125" style="1" customWidth="1"/>
    <col min="3" max="3" width="10.85546875" style="1" customWidth="1"/>
    <col min="4" max="4" width="0.5703125" style="1" customWidth="1"/>
    <col min="5" max="5" width="5" style="1" customWidth="1"/>
    <col min="6" max="6" width="0.5703125" style="1" customWidth="1"/>
    <col min="7" max="7" width="5.7109375" style="1" customWidth="1"/>
    <col min="8" max="8" width="0.5703125" style="1" customWidth="1"/>
    <col min="9" max="9" width="8.7109375" style="1" customWidth="1"/>
    <col min="10" max="10" width="0.5703125" style="1" customWidth="1"/>
    <col min="11" max="11" width="5.140625" style="1" customWidth="1"/>
    <col min="12" max="12" width="0.5703125" style="1" customWidth="1"/>
    <col min="13" max="13" width="9.85546875" style="6" customWidth="1"/>
    <col min="14" max="14" width="0.5703125" style="1" customWidth="1"/>
    <col min="15" max="15" width="10.140625" style="6" customWidth="1"/>
    <col min="16" max="16" width="0.5703125" style="1" customWidth="1"/>
    <col min="17" max="17" width="7.7109375" style="1" bestFit="1" customWidth="1"/>
    <col min="18" max="18" width="0.5703125" style="1" customWidth="1"/>
    <col min="19" max="19" width="9.85546875" style="1" customWidth="1"/>
    <col min="20" max="20" width="0.5703125" style="1" customWidth="1"/>
    <col min="21" max="21" width="7.7109375" style="1" bestFit="1" customWidth="1"/>
    <col min="22" max="22" width="0.5703125" style="1" customWidth="1"/>
    <col min="23" max="23" width="9.85546875" style="1" customWidth="1"/>
    <col min="24" max="24" width="0.5703125" style="1" customWidth="1"/>
    <col min="25" max="25" width="7.7109375" style="1" bestFit="1" customWidth="1"/>
    <col min="26" max="26" width="0.5703125" style="1" customWidth="1"/>
    <col min="27" max="27" width="9.85546875" style="6" customWidth="1"/>
    <col min="28" max="28" width="0.5703125" style="1" customWidth="1"/>
    <col min="29" max="29" width="10.140625" style="6" customWidth="1"/>
    <col min="30" max="30" width="0.5703125" style="1" customWidth="1"/>
    <col min="31" max="31" width="8.85546875" style="1" customWidth="1"/>
    <col min="32" max="32" width="1" style="1" customWidth="1"/>
    <col min="33" max="33" width="9.140625" style="1" customWidth="1"/>
    <col min="34" max="16384" width="9.140625" style="1"/>
  </cols>
  <sheetData>
    <row r="1" spans="1:31" ht="21" x14ac:dyDescent="0.45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</row>
    <row r="2" spans="1:31" ht="21" x14ac:dyDescent="0.45">
      <c r="A2" s="278" t="s">
        <v>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</row>
    <row r="3" spans="1:31" ht="21" x14ac:dyDescent="0.45">
      <c r="A3" s="278" t="str">
        <f>سهام!A3</f>
        <v>برای ماه منتهی به 1399/08/30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</row>
    <row r="5" spans="1:31" ht="21" x14ac:dyDescent="0.45">
      <c r="A5" s="277" t="s">
        <v>48</v>
      </c>
      <c r="B5" s="277" t="s">
        <v>48</v>
      </c>
      <c r="C5" s="277" t="s">
        <v>48</v>
      </c>
      <c r="D5" s="277" t="s">
        <v>48</v>
      </c>
      <c r="E5" s="277" t="s">
        <v>48</v>
      </c>
      <c r="F5" s="277" t="s">
        <v>48</v>
      </c>
      <c r="G5" s="277" t="s">
        <v>48</v>
      </c>
      <c r="H5" s="277" t="s">
        <v>48</v>
      </c>
      <c r="I5" s="277" t="s">
        <v>48</v>
      </c>
      <c r="K5" s="277" t="str">
        <f>سهام!C6</f>
        <v>1399/07/30</v>
      </c>
      <c r="L5" s="277" t="s">
        <v>3</v>
      </c>
      <c r="M5" s="277" t="s">
        <v>3</v>
      </c>
      <c r="N5" s="277" t="s">
        <v>3</v>
      </c>
      <c r="O5" s="277" t="s">
        <v>3</v>
      </c>
      <c r="Q5" s="277" t="s">
        <v>4</v>
      </c>
      <c r="R5" s="277" t="s">
        <v>4</v>
      </c>
      <c r="S5" s="277" t="s">
        <v>4</v>
      </c>
      <c r="T5" s="277" t="s">
        <v>4</v>
      </c>
      <c r="U5" s="277" t="s">
        <v>4</v>
      </c>
      <c r="V5" s="277" t="s">
        <v>4</v>
      </c>
      <c r="W5" s="277" t="s">
        <v>4</v>
      </c>
      <c r="Y5" s="277" t="str">
        <f>سهام!Q6</f>
        <v>1399/08/30</v>
      </c>
      <c r="Z5" s="277" t="s">
        <v>5</v>
      </c>
      <c r="AA5" s="277" t="s">
        <v>5</v>
      </c>
      <c r="AB5" s="277" t="s">
        <v>5</v>
      </c>
      <c r="AC5" s="277" t="s">
        <v>5</v>
      </c>
      <c r="AD5" s="277" t="s">
        <v>5</v>
      </c>
      <c r="AE5" s="277" t="s">
        <v>5</v>
      </c>
    </row>
    <row r="6" spans="1:31" s="6" customFormat="1" ht="18.75" customHeight="1" x14ac:dyDescent="0.45">
      <c r="A6" s="280" t="s">
        <v>49</v>
      </c>
      <c r="C6" s="280" t="s">
        <v>162</v>
      </c>
      <c r="E6" s="280" t="s">
        <v>26</v>
      </c>
      <c r="G6" s="280" t="s">
        <v>50</v>
      </c>
      <c r="I6" s="290" t="s">
        <v>23</v>
      </c>
      <c r="K6" s="280" t="s">
        <v>6</v>
      </c>
      <c r="M6" s="280" t="s">
        <v>7</v>
      </c>
      <c r="O6" s="280" t="s">
        <v>97</v>
      </c>
      <c r="Q6" s="281" t="s">
        <v>9</v>
      </c>
      <c r="R6" s="281" t="s">
        <v>10</v>
      </c>
      <c r="S6" s="281" t="s">
        <v>10</v>
      </c>
      <c r="U6" s="281" t="s">
        <v>10</v>
      </c>
      <c r="V6" s="281" t="s">
        <v>10</v>
      </c>
      <c r="W6" s="281" t="s">
        <v>10</v>
      </c>
      <c r="Y6" s="280" t="s">
        <v>6</v>
      </c>
      <c r="AA6" s="280" t="s">
        <v>7</v>
      </c>
      <c r="AC6" s="280" t="s">
        <v>97</v>
      </c>
      <c r="AE6" s="280" t="s">
        <v>51</v>
      </c>
    </row>
    <row r="7" spans="1:31" s="6" customFormat="1" ht="46.5" customHeight="1" x14ac:dyDescent="0.45">
      <c r="A7" s="281" t="s">
        <v>49</v>
      </c>
      <c r="C7" s="281" t="s">
        <v>25</v>
      </c>
      <c r="E7" s="281" t="s">
        <v>26</v>
      </c>
      <c r="G7" s="281" t="s">
        <v>50</v>
      </c>
      <c r="I7" s="291" t="s">
        <v>23</v>
      </c>
      <c r="K7" s="281" t="s">
        <v>6</v>
      </c>
      <c r="M7" s="281" t="s">
        <v>7</v>
      </c>
      <c r="O7" s="281" t="s">
        <v>8</v>
      </c>
      <c r="Q7" s="281" t="s">
        <v>6</v>
      </c>
      <c r="S7" s="281" t="s">
        <v>7</v>
      </c>
      <c r="U7" s="281" t="s">
        <v>6</v>
      </c>
      <c r="W7" s="281" t="s">
        <v>13</v>
      </c>
      <c r="Y7" s="281" t="s">
        <v>6</v>
      </c>
      <c r="AA7" s="281" t="s">
        <v>7</v>
      </c>
      <c r="AC7" s="281" t="s">
        <v>8</v>
      </c>
      <c r="AE7" s="281" t="s">
        <v>51</v>
      </c>
    </row>
    <row r="9" spans="1:31" ht="21" x14ac:dyDescent="0.55000000000000004">
      <c r="A9" s="2"/>
      <c r="C9" s="3"/>
      <c r="E9" s="3"/>
      <c r="G9" s="3"/>
      <c r="I9" s="3"/>
      <c r="K9" s="3"/>
      <c r="M9" s="3"/>
      <c r="O9" s="3"/>
      <c r="Q9" s="3"/>
      <c r="S9" s="3"/>
      <c r="U9" s="3"/>
      <c r="W9" s="3"/>
      <c r="Y9" s="5"/>
      <c r="Z9" s="3"/>
      <c r="AA9" s="54"/>
    </row>
    <row r="10" spans="1:31" ht="21" x14ac:dyDescent="0.55000000000000004">
      <c r="A10" s="2"/>
      <c r="C10" s="3"/>
      <c r="E10" s="3"/>
      <c r="G10" s="3"/>
      <c r="I10" s="3"/>
      <c r="K10" s="3"/>
      <c r="M10" s="3"/>
      <c r="O10" s="3"/>
      <c r="Q10" s="3"/>
      <c r="S10" s="3"/>
      <c r="U10" s="3"/>
      <c r="W10" s="3"/>
      <c r="Y10" s="5"/>
      <c r="Z10" s="3"/>
      <c r="AA10" s="54"/>
    </row>
    <row r="11" spans="1:31" ht="21" x14ac:dyDescent="0.55000000000000004">
      <c r="A11" s="2"/>
      <c r="C11" s="3"/>
      <c r="E11" s="3"/>
      <c r="G11" s="3"/>
      <c r="I11" s="3"/>
      <c r="K11" s="3"/>
      <c r="M11" s="3"/>
      <c r="O11" s="3"/>
      <c r="Q11" s="3"/>
      <c r="S11" s="3"/>
      <c r="U11" s="3"/>
      <c r="W11" s="3"/>
      <c r="Y11" s="5"/>
      <c r="Z11" s="3"/>
      <c r="AA11" s="54"/>
    </row>
    <row r="12" spans="1:31" ht="21" x14ac:dyDescent="0.55000000000000004">
      <c r="A12" s="2"/>
      <c r="C12" s="3"/>
      <c r="E12" s="3"/>
      <c r="G12" s="3"/>
      <c r="I12" s="3"/>
      <c r="K12" s="3"/>
      <c r="M12" s="3"/>
      <c r="O12" s="3"/>
      <c r="Q12" s="3"/>
      <c r="S12" s="3"/>
      <c r="U12" s="3"/>
      <c r="W12" s="3"/>
      <c r="Y12" s="5"/>
      <c r="Z12" s="3"/>
      <c r="AA12" s="54"/>
    </row>
    <row r="13" spans="1:31" ht="21" x14ac:dyDescent="0.55000000000000004">
      <c r="A13" s="2"/>
      <c r="C13" s="3"/>
      <c r="E13" s="3"/>
      <c r="G13" s="3"/>
      <c r="I13" s="3"/>
      <c r="K13" s="3"/>
      <c r="M13" s="3"/>
      <c r="O13" s="3"/>
      <c r="Q13" s="3"/>
      <c r="S13" s="3"/>
      <c r="U13" s="3"/>
      <c r="W13" s="3"/>
      <c r="Y13" s="5"/>
      <c r="Z13" s="3"/>
      <c r="AA13" s="54"/>
    </row>
    <row r="14" spans="1:31" ht="21" x14ac:dyDescent="0.55000000000000004">
      <c r="A14" s="2"/>
      <c r="C14" s="3"/>
      <c r="E14" s="3"/>
      <c r="G14" s="3"/>
      <c r="I14" s="3"/>
      <c r="K14" s="3"/>
      <c r="M14" s="3"/>
      <c r="O14" s="3"/>
      <c r="Q14" s="3"/>
      <c r="S14" s="3"/>
      <c r="U14" s="3"/>
      <c r="W14" s="3"/>
      <c r="Y14" s="5"/>
      <c r="Z14" s="3"/>
      <c r="AA14" s="54"/>
    </row>
    <row r="15" spans="1:31" ht="21" x14ac:dyDescent="0.55000000000000004">
      <c r="A15" s="2"/>
      <c r="C15" s="3"/>
      <c r="E15" s="3"/>
      <c r="G15" s="3"/>
      <c r="I15" s="3"/>
      <c r="K15" s="3"/>
      <c r="M15" s="3"/>
      <c r="O15" s="3"/>
      <c r="Q15" s="3"/>
      <c r="S15" s="3"/>
      <c r="U15" s="3"/>
      <c r="W15" s="3"/>
      <c r="Y15" s="5"/>
      <c r="Z15" s="3"/>
      <c r="AA15" s="54"/>
    </row>
    <row r="16" spans="1:31" ht="21" x14ac:dyDescent="0.55000000000000004">
      <c r="A16" s="2"/>
      <c r="C16" s="3" t="s">
        <v>277</v>
      </c>
      <c r="E16" s="3"/>
      <c r="G16" s="3"/>
      <c r="I16" s="3"/>
      <c r="K16" s="3"/>
      <c r="M16" s="3"/>
      <c r="O16" s="3"/>
      <c r="Q16" s="3"/>
      <c r="S16" s="3"/>
      <c r="U16" s="3"/>
      <c r="W16" s="3"/>
      <c r="Y16" s="5"/>
      <c r="Z16" s="3"/>
      <c r="AA16" s="54"/>
    </row>
    <row r="17" spans="1:27" ht="21" x14ac:dyDescent="0.55000000000000004">
      <c r="A17" s="2"/>
      <c r="C17" s="3"/>
      <c r="E17" s="3"/>
      <c r="G17" s="3"/>
      <c r="I17" s="3"/>
      <c r="K17" s="3"/>
      <c r="M17" s="3"/>
      <c r="O17" s="3"/>
      <c r="Q17" s="3"/>
      <c r="S17" s="3"/>
      <c r="U17" s="3"/>
      <c r="W17" s="3"/>
      <c r="Y17" s="5"/>
      <c r="Z17" s="3"/>
      <c r="AA17" s="54"/>
    </row>
    <row r="18" spans="1:27" ht="21" x14ac:dyDescent="0.55000000000000004">
      <c r="A18" s="2"/>
      <c r="C18" s="3"/>
      <c r="E18" s="3"/>
      <c r="G18" s="3"/>
      <c r="I18" s="3"/>
      <c r="K18" s="3"/>
      <c r="M18" s="3"/>
      <c r="O18" s="3"/>
      <c r="Q18" s="3"/>
      <c r="S18" s="3"/>
      <c r="U18" s="3"/>
      <c r="W18" s="3"/>
      <c r="Y18" s="5"/>
      <c r="Z18" s="3"/>
      <c r="AA18" s="54"/>
    </row>
    <row r="19" spans="1:27" ht="21" x14ac:dyDescent="0.55000000000000004">
      <c r="A19" s="2"/>
      <c r="C19" s="3"/>
      <c r="E19" s="3"/>
      <c r="G19" s="3"/>
      <c r="I19" s="3"/>
      <c r="K19" s="3"/>
      <c r="M19" s="3"/>
      <c r="O19" s="3"/>
      <c r="Q19" s="3"/>
      <c r="S19" s="3"/>
      <c r="U19" s="3"/>
      <c r="W19" s="3"/>
      <c r="Y19" s="5"/>
      <c r="Z19" s="3"/>
      <c r="AA19" s="54"/>
    </row>
    <row r="20" spans="1:27" ht="21" x14ac:dyDescent="0.55000000000000004">
      <c r="A20" s="2"/>
      <c r="C20" s="3"/>
      <c r="E20" s="3"/>
      <c r="G20" s="3"/>
      <c r="I20" s="3"/>
      <c r="K20" s="3"/>
      <c r="M20" s="3"/>
      <c r="O20" s="3"/>
      <c r="Q20" s="3"/>
      <c r="S20" s="3"/>
      <c r="U20" s="3"/>
      <c r="W20" s="3"/>
      <c r="Y20" s="5"/>
      <c r="Z20" s="3"/>
      <c r="AA20" s="54"/>
    </row>
    <row r="21" spans="1:27" ht="21" x14ac:dyDescent="0.55000000000000004">
      <c r="A21" s="2"/>
      <c r="C21" s="3"/>
      <c r="E21" s="3"/>
      <c r="G21" s="3"/>
      <c r="I21" s="3"/>
      <c r="K21" s="3"/>
      <c r="M21" s="3"/>
      <c r="O21" s="3"/>
      <c r="Q21" s="3"/>
      <c r="S21" s="3"/>
      <c r="U21" s="3"/>
      <c r="W21" s="3"/>
      <c r="Y21" s="5"/>
      <c r="Z21" s="3"/>
      <c r="AA21" s="54"/>
    </row>
    <row r="22" spans="1:27" ht="21" x14ac:dyDescent="0.55000000000000004">
      <c r="A22" s="2"/>
      <c r="C22" s="3"/>
      <c r="E22" s="3"/>
      <c r="G22" s="3"/>
      <c r="I22" s="3"/>
      <c r="K22" s="3"/>
      <c r="M22" s="3"/>
      <c r="O22" s="3"/>
      <c r="Q22" s="3"/>
      <c r="S22" s="3"/>
      <c r="U22" s="3"/>
      <c r="W22" s="3"/>
      <c r="Y22" s="5"/>
      <c r="Z22" s="3"/>
      <c r="AA22" s="54"/>
    </row>
    <row r="23" spans="1:27" ht="21" x14ac:dyDescent="0.55000000000000004">
      <c r="A23" s="2"/>
      <c r="C23" s="3"/>
      <c r="E23" s="3"/>
      <c r="G23" s="3"/>
      <c r="I23" s="3"/>
      <c r="K23" s="3"/>
      <c r="M23" s="3"/>
      <c r="O23" s="3"/>
      <c r="Q23" s="3"/>
      <c r="S23" s="3"/>
      <c r="U23" s="3"/>
      <c r="W23" s="3"/>
      <c r="Y23" s="5"/>
      <c r="Z23" s="3"/>
      <c r="AA23" s="54"/>
    </row>
    <row r="24" spans="1:27" ht="21" x14ac:dyDescent="0.55000000000000004">
      <c r="A24" s="2"/>
      <c r="C24" s="3"/>
      <c r="E24" s="3"/>
      <c r="G24" s="3"/>
      <c r="I24" s="3"/>
      <c r="K24" s="3"/>
      <c r="M24" s="3"/>
      <c r="O24" s="3"/>
      <c r="Q24" s="3"/>
      <c r="S24" s="3"/>
      <c r="U24" s="3"/>
      <c r="W24" s="3"/>
      <c r="Y24" s="5"/>
      <c r="Z24" s="3"/>
      <c r="AA24" s="54"/>
    </row>
    <row r="25" spans="1:27" ht="21" x14ac:dyDescent="0.55000000000000004">
      <c r="A25" s="2"/>
      <c r="C25" s="3"/>
      <c r="E25" s="3"/>
      <c r="G25" s="3"/>
      <c r="I25" s="3"/>
      <c r="K25" s="3"/>
      <c r="M25" s="3"/>
      <c r="O25" s="3"/>
      <c r="Q25" s="3"/>
      <c r="S25" s="3"/>
      <c r="U25" s="3"/>
      <c r="W25" s="3"/>
      <c r="Y25" s="5"/>
      <c r="Z25" s="3"/>
      <c r="AA25" s="54"/>
    </row>
    <row r="26" spans="1:27" ht="21" x14ac:dyDescent="0.55000000000000004">
      <c r="A26" s="2"/>
      <c r="C26" s="3"/>
      <c r="E26" s="3"/>
      <c r="G26" s="3"/>
      <c r="I26" s="3"/>
      <c r="K26" s="3"/>
      <c r="M26" s="3"/>
      <c r="O26" s="3"/>
      <c r="Q26" s="3"/>
      <c r="S26" s="3"/>
      <c r="U26" s="3"/>
      <c r="W26" s="3"/>
      <c r="Y26" s="5"/>
      <c r="Z26" s="3"/>
      <c r="AA26" s="54"/>
    </row>
    <row r="27" spans="1:27" ht="21" x14ac:dyDescent="0.55000000000000004">
      <c r="A27" s="2"/>
      <c r="C27" s="3"/>
      <c r="E27" s="3"/>
      <c r="G27" s="3"/>
      <c r="I27" s="3"/>
      <c r="K27" s="3"/>
      <c r="M27" s="3"/>
      <c r="O27" s="3"/>
      <c r="Q27" s="3"/>
      <c r="S27" s="3"/>
      <c r="U27" s="3"/>
      <c r="W27" s="3"/>
      <c r="Y27" s="5"/>
      <c r="Z27" s="3"/>
      <c r="AA27" s="54"/>
    </row>
    <row r="28" spans="1:27" ht="21" x14ac:dyDescent="0.55000000000000004">
      <c r="A28" s="2"/>
      <c r="C28" s="3"/>
      <c r="E28" s="3"/>
      <c r="G28" s="3"/>
      <c r="I28" s="3"/>
      <c r="K28" s="3"/>
      <c r="M28" s="3"/>
      <c r="O28" s="3"/>
      <c r="Q28" s="3"/>
      <c r="S28" s="3"/>
      <c r="U28" s="3"/>
      <c r="W28" s="3"/>
      <c r="Y28" s="5"/>
      <c r="Z28" s="3"/>
      <c r="AA28" s="54"/>
    </row>
    <row r="29" spans="1:27" ht="21" x14ac:dyDescent="0.55000000000000004">
      <c r="A29" s="2"/>
      <c r="C29" s="3"/>
      <c r="E29" s="3"/>
      <c r="G29" s="3"/>
      <c r="I29" s="3"/>
      <c r="K29" s="3"/>
      <c r="M29" s="3"/>
      <c r="O29" s="3"/>
      <c r="Q29" s="3"/>
      <c r="S29" s="3"/>
      <c r="U29" s="3"/>
      <c r="W29" s="3"/>
      <c r="Y29" s="5"/>
      <c r="Z29" s="3"/>
      <c r="AA29" s="54"/>
    </row>
    <row r="30" spans="1:27" ht="21" x14ac:dyDescent="0.55000000000000004">
      <c r="A30" s="2"/>
      <c r="C30" s="3"/>
      <c r="E30" s="3"/>
      <c r="G30" s="3"/>
      <c r="I30" s="3"/>
      <c r="K30" s="3"/>
      <c r="M30" s="3"/>
      <c r="O30" s="3"/>
      <c r="Q30" s="3"/>
      <c r="S30" s="3"/>
      <c r="U30" s="3"/>
      <c r="W30" s="3"/>
      <c r="Y30" s="5"/>
      <c r="Z30" s="3"/>
      <c r="AA30" s="54"/>
    </row>
    <row r="31" spans="1:27" ht="21" x14ac:dyDescent="0.55000000000000004">
      <c r="A31" s="2"/>
      <c r="C31" s="3"/>
      <c r="E31" s="3"/>
      <c r="G31" s="3"/>
      <c r="I31" s="3"/>
      <c r="K31" s="3"/>
      <c r="M31" s="3"/>
      <c r="O31" s="3"/>
      <c r="Q31" s="3"/>
      <c r="S31" s="3"/>
      <c r="U31" s="3"/>
      <c r="W31" s="3"/>
      <c r="Y31" s="5"/>
      <c r="Z31" s="3"/>
      <c r="AA31" s="54"/>
    </row>
    <row r="32" spans="1:27" ht="21" x14ac:dyDescent="0.55000000000000004">
      <c r="A32" s="2"/>
      <c r="C32" s="3"/>
      <c r="E32" s="3"/>
      <c r="G32" s="3"/>
      <c r="I32" s="3"/>
      <c r="K32" s="3"/>
      <c r="M32" s="3"/>
      <c r="O32" s="3"/>
      <c r="Q32" s="3"/>
      <c r="S32" s="3"/>
      <c r="U32" s="3"/>
      <c r="W32" s="3"/>
      <c r="Y32" s="5"/>
      <c r="Z32" s="3"/>
      <c r="AA32" s="54"/>
    </row>
    <row r="33" spans="1:27" ht="21" x14ac:dyDescent="0.55000000000000004">
      <c r="A33" s="2"/>
      <c r="C33" s="3"/>
      <c r="E33" s="3"/>
      <c r="G33" s="3"/>
      <c r="I33" s="3"/>
      <c r="K33" s="3"/>
      <c r="M33" s="3"/>
      <c r="O33" s="3"/>
      <c r="Q33" s="3"/>
      <c r="S33" s="3"/>
      <c r="U33" s="3"/>
      <c r="W33" s="3"/>
      <c r="Y33" s="5"/>
      <c r="Z33" s="3"/>
      <c r="AA33" s="54"/>
    </row>
    <row r="34" spans="1:27" ht="21" x14ac:dyDescent="0.55000000000000004">
      <c r="A34" s="2"/>
      <c r="C34" s="3"/>
      <c r="E34" s="3"/>
      <c r="G34" s="3"/>
      <c r="I34" s="3"/>
      <c r="K34" s="3"/>
      <c r="M34" s="3"/>
      <c r="O34" s="3"/>
      <c r="Q34" s="3"/>
      <c r="S34" s="3"/>
      <c r="U34" s="3"/>
      <c r="W34" s="3"/>
      <c r="Y34" s="5"/>
      <c r="Z34" s="3"/>
      <c r="AA34" s="54"/>
    </row>
    <row r="35" spans="1:27" ht="21" x14ac:dyDescent="0.55000000000000004">
      <c r="A35" s="2"/>
      <c r="C35" s="3"/>
      <c r="E35" s="3"/>
      <c r="G35" s="3"/>
      <c r="I35" s="3"/>
      <c r="K35" s="3"/>
      <c r="M35" s="3"/>
      <c r="O35" s="3"/>
      <c r="Q35" s="3"/>
      <c r="S35" s="3"/>
      <c r="U35" s="3"/>
      <c r="W35" s="3"/>
      <c r="Y35" s="5"/>
      <c r="Z35" s="3"/>
      <c r="AA35" s="54"/>
    </row>
    <row r="36" spans="1:27" ht="21" x14ac:dyDescent="0.55000000000000004">
      <c r="A36" s="2"/>
      <c r="C36" s="3"/>
      <c r="E36" s="3"/>
      <c r="G36" s="3"/>
      <c r="I36" s="3"/>
      <c r="K36" s="3"/>
      <c r="M36" s="3"/>
      <c r="O36" s="3"/>
      <c r="Q36" s="3"/>
      <c r="S36" s="3"/>
      <c r="U36" s="3"/>
      <c r="W36" s="3"/>
      <c r="Y36" s="5"/>
      <c r="Z36" s="3"/>
      <c r="AA36" s="54"/>
    </row>
    <row r="37" spans="1:27" ht="21" x14ac:dyDescent="0.55000000000000004">
      <c r="A37" s="2"/>
      <c r="C37" s="3"/>
      <c r="E37" s="3"/>
      <c r="G37" s="3"/>
      <c r="I37" s="3"/>
      <c r="K37" s="3"/>
      <c r="M37" s="3"/>
      <c r="O37" s="3"/>
      <c r="Q37" s="3"/>
      <c r="S37" s="3"/>
      <c r="U37" s="3"/>
      <c r="W37" s="3"/>
      <c r="Y37" s="5"/>
      <c r="Z37" s="3"/>
      <c r="AA37" s="54"/>
    </row>
    <row r="38" spans="1:27" ht="21" x14ac:dyDescent="0.55000000000000004">
      <c r="A38" s="2"/>
      <c r="C38" s="3"/>
      <c r="E38" s="3"/>
      <c r="G38" s="3"/>
      <c r="I38" s="3"/>
      <c r="K38" s="3"/>
      <c r="M38" s="3"/>
      <c r="O38" s="3"/>
      <c r="Q38" s="3"/>
      <c r="S38" s="3"/>
      <c r="U38" s="3"/>
      <c r="W38" s="3"/>
      <c r="Y38" s="5"/>
      <c r="Z38" s="3"/>
      <c r="AA38" s="54"/>
    </row>
    <row r="39" spans="1:27" ht="21" x14ac:dyDescent="0.55000000000000004">
      <c r="A39" s="2"/>
      <c r="C39" s="3"/>
      <c r="E39" s="3"/>
      <c r="G39" s="3"/>
      <c r="I39" s="3"/>
      <c r="K39" s="3"/>
      <c r="M39" s="3"/>
      <c r="O39" s="3"/>
      <c r="Q39" s="3"/>
      <c r="S39" s="3"/>
      <c r="U39" s="3"/>
      <c r="W39" s="3"/>
      <c r="Y39" s="5"/>
      <c r="Z39" s="3"/>
      <c r="AA39" s="54"/>
    </row>
    <row r="40" spans="1:27" ht="21" x14ac:dyDescent="0.55000000000000004">
      <c r="A40" s="2"/>
      <c r="C40" s="3"/>
      <c r="E40" s="3"/>
      <c r="G40" s="3"/>
      <c r="I40" s="3"/>
      <c r="K40" s="3"/>
      <c r="M40" s="3"/>
      <c r="O40" s="3"/>
      <c r="Q40" s="3"/>
      <c r="S40" s="3"/>
      <c r="U40" s="3"/>
      <c r="W40" s="3"/>
      <c r="Y40" s="5"/>
      <c r="Z40" s="3"/>
      <c r="AA40" s="54"/>
    </row>
    <row r="41" spans="1:27" ht="21" x14ac:dyDescent="0.55000000000000004">
      <c r="A41" s="2"/>
      <c r="C41" s="3"/>
      <c r="E41" s="3"/>
      <c r="G41" s="3"/>
      <c r="I41" s="3"/>
      <c r="K41" s="3"/>
      <c r="M41" s="3"/>
      <c r="O41" s="3"/>
      <c r="Q41" s="3"/>
      <c r="S41" s="3"/>
      <c r="U41" s="3"/>
      <c r="W41" s="3"/>
      <c r="Y41" s="5"/>
      <c r="Z41" s="3"/>
      <c r="AA41" s="54"/>
    </row>
    <row r="42" spans="1:27" ht="21" x14ac:dyDescent="0.55000000000000004">
      <c r="A42" s="2"/>
      <c r="C42" s="3"/>
      <c r="E42" s="3"/>
      <c r="G42" s="3"/>
      <c r="I42" s="3"/>
      <c r="K42" s="3"/>
      <c r="M42" s="3"/>
      <c r="O42" s="3"/>
      <c r="Q42" s="3"/>
      <c r="S42" s="3"/>
      <c r="U42" s="3"/>
      <c r="W42" s="3"/>
      <c r="Y42" s="5"/>
      <c r="Z42" s="3"/>
      <c r="AA42" s="54"/>
    </row>
    <row r="43" spans="1:27" x14ac:dyDescent="0.45">
      <c r="U43" s="3"/>
      <c r="Y43" s="5"/>
      <c r="Z43" s="3"/>
      <c r="AA43" s="54"/>
    </row>
    <row r="46" spans="1:27" x14ac:dyDescent="0.45">
      <c r="U46" s="3"/>
    </row>
    <row r="47" spans="1:27" x14ac:dyDescent="0.45">
      <c r="W47" s="3"/>
    </row>
  </sheetData>
  <mergeCells count="25">
    <mergeCell ref="A2:AE2"/>
    <mergeCell ref="A1:AE1"/>
    <mergeCell ref="AA6:AA7"/>
    <mergeCell ref="AC6:AC7"/>
    <mergeCell ref="AE6:AE7"/>
    <mergeCell ref="Y5:AE5"/>
    <mergeCell ref="Q7"/>
    <mergeCell ref="S7"/>
    <mergeCell ref="Q6:S6"/>
    <mergeCell ref="U7"/>
    <mergeCell ref="W7"/>
    <mergeCell ref="U6:W6"/>
    <mergeCell ref="Q5:W5"/>
    <mergeCell ref="Y6:Y7"/>
    <mergeCell ref="A5:I5"/>
    <mergeCell ref="K6:K7"/>
    <mergeCell ref="A3:AE3"/>
    <mergeCell ref="M6:M7"/>
    <mergeCell ref="O6:O7"/>
    <mergeCell ref="K5:O5"/>
    <mergeCell ref="A6:A7"/>
    <mergeCell ref="C6:C7"/>
    <mergeCell ref="E6:E7"/>
    <mergeCell ref="G6:G7"/>
    <mergeCell ref="I6:I7"/>
  </mergeCells>
  <printOptions horizontalCentered="1"/>
  <pageMargins left="0.11811023622047245" right="0.11811023622047245" top="0.39370078740157483" bottom="0.74803149606299213" header="0" footer="0.19685039370078741"/>
  <pageSetup paperSize="9" scale="96" firstPageNumber="5" orientation="landscape" useFirstPageNumber="1" r:id="rId1"/>
  <headerFooter>
    <oddFooter>&amp;C&amp;"B Nazanin,Regular"&amp;P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A45"/>
  <sheetViews>
    <sheetView rightToLeft="1" view="pageBreakPreview" topLeftCell="A16" zoomScale="70" zoomScaleNormal="100" zoomScaleSheetLayoutView="70" workbookViewId="0">
      <selection activeCell="Q35" sqref="Q35"/>
    </sheetView>
  </sheetViews>
  <sheetFormatPr defaultRowHeight="18.75" x14ac:dyDescent="0.45"/>
  <cols>
    <col min="1" max="1" width="28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42578125" style="1" customWidth="1"/>
    <col min="8" max="8" width="1" style="1" customWidth="1"/>
    <col min="9" max="9" width="8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17.85546875" style="1" customWidth="1"/>
    <col min="14" max="14" width="1" style="1" customWidth="1"/>
    <col min="15" max="15" width="19.140625" style="1" bestFit="1" customWidth="1"/>
    <col min="16" max="16" width="1" style="1" customWidth="1"/>
    <col min="17" max="17" width="22.42578125" style="1" customWidth="1"/>
    <col min="18" max="18" width="1" style="1" customWidth="1"/>
    <col min="19" max="19" width="11" style="1" customWidth="1"/>
    <col min="20" max="20" width="1" style="1" customWidth="1"/>
    <col min="21" max="21" width="17.5703125" style="1" hidden="1" customWidth="1"/>
    <col min="22" max="22" width="25.7109375" style="1" bestFit="1" customWidth="1"/>
    <col min="23" max="23" width="18.42578125" style="1" customWidth="1"/>
    <col min="24" max="24" width="18.85546875" style="1" bestFit="1" customWidth="1"/>
    <col min="25" max="25" width="46.85546875" style="1" customWidth="1"/>
    <col min="26" max="26" width="9.140625" style="1"/>
    <col min="27" max="27" width="11.85546875" style="1" bestFit="1" customWidth="1"/>
    <col min="28" max="16384" width="9.140625" style="1"/>
  </cols>
  <sheetData>
    <row r="1" spans="1:27" ht="21" x14ac:dyDescent="0.45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</row>
    <row r="2" spans="1:27" ht="21" x14ac:dyDescent="0.45">
      <c r="A2" s="278" t="s">
        <v>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</row>
    <row r="3" spans="1:27" ht="21" x14ac:dyDescent="0.45">
      <c r="A3" s="278" t="str">
        <f>سهام!A3</f>
        <v>برای ماه منتهی به 1399/08/30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</row>
    <row r="4" spans="1:27" ht="21" x14ac:dyDescent="0.45">
      <c r="A4" s="13"/>
      <c r="B4" s="13"/>
      <c r="C4" s="13"/>
      <c r="D4" s="13"/>
      <c r="E4" s="13"/>
      <c r="F4" s="13"/>
      <c r="G4" s="13"/>
      <c r="H4" s="13"/>
      <c r="I4" s="13"/>
      <c r="J4" s="13"/>
      <c r="K4" s="63"/>
      <c r="L4" s="13"/>
      <c r="M4" s="63"/>
      <c r="N4" s="13"/>
      <c r="O4" s="13"/>
      <c r="P4" s="13"/>
      <c r="Q4" s="13"/>
      <c r="R4" s="13"/>
      <c r="S4" s="13"/>
    </row>
    <row r="5" spans="1:27" ht="28.5" x14ac:dyDescent="0.45">
      <c r="A5" s="286" t="s">
        <v>103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</row>
    <row r="6" spans="1:27" ht="21" x14ac:dyDescent="0.45">
      <c r="A6" s="279" t="s">
        <v>52</v>
      </c>
      <c r="C6" s="277" t="str">
        <f>سهام!C6</f>
        <v>1399/07/30</v>
      </c>
      <c r="D6" s="277" t="s">
        <v>53</v>
      </c>
      <c r="E6" s="277" t="s">
        <v>53</v>
      </c>
      <c r="F6" s="277" t="s">
        <v>53</v>
      </c>
      <c r="G6" s="277" t="s">
        <v>53</v>
      </c>
      <c r="H6" s="277" t="s">
        <v>53</v>
      </c>
      <c r="I6" s="277" t="s">
        <v>53</v>
      </c>
      <c r="K6" s="277"/>
      <c r="M6" s="277" t="s">
        <v>4</v>
      </c>
      <c r="N6" s="277" t="s">
        <v>4</v>
      </c>
      <c r="O6" s="277" t="s">
        <v>4</v>
      </c>
      <c r="Q6" s="277" t="str">
        <f>سهام!Q6</f>
        <v>1399/08/30</v>
      </c>
      <c r="R6" s="277" t="s">
        <v>5</v>
      </c>
      <c r="S6" s="277" t="s">
        <v>5</v>
      </c>
    </row>
    <row r="7" spans="1:27" ht="46.5" customHeight="1" x14ac:dyDescent="0.45">
      <c r="A7" s="277" t="s">
        <v>52</v>
      </c>
      <c r="C7" s="277" t="s">
        <v>54</v>
      </c>
      <c r="E7" s="277" t="s">
        <v>55</v>
      </c>
      <c r="G7" s="277" t="s">
        <v>56</v>
      </c>
      <c r="H7" s="37"/>
      <c r="I7" s="277" t="s">
        <v>26</v>
      </c>
      <c r="J7" s="37"/>
      <c r="K7" s="277" t="s">
        <v>57</v>
      </c>
      <c r="L7" s="37"/>
      <c r="M7" s="277" t="s">
        <v>58</v>
      </c>
      <c r="N7" s="37"/>
      <c r="O7" s="277" t="s">
        <v>59</v>
      </c>
      <c r="P7" s="37"/>
      <c r="Q7" s="277" t="s">
        <v>57</v>
      </c>
      <c r="R7" s="37"/>
      <c r="S7" s="281" t="s">
        <v>51</v>
      </c>
    </row>
    <row r="8" spans="1:27" s="11" customFormat="1" ht="21" customHeight="1" x14ac:dyDescent="0.55000000000000004">
      <c r="A8" s="2" t="s">
        <v>60</v>
      </c>
      <c r="C8" s="142" t="s">
        <v>63</v>
      </c>
      <c r="D8" s="223"/>
      <c r="E8" s="142" t="s">
        <v>61</v>
      </c>
      <c r="G8" s="37" t="s">
        <v>62</v>
      </c>
      <c r="H8" s="184"/>
      <c r="I8" s="37">
        <v>0</v>
      </c>
      <c r="J8" s="184"/>
      <c r="K8" s="38">
        <v>256514523481</v>
      </c>
      <c r="L8" s="184"/>
      <c r="M8" s="38">
        <v>320003833588</v>
      </c>
      <c r="N8" s="184"/>
      <c r="O8" s="38">
        <v>314141282823</v>
      </c>
      <c r="P8" s="184"/>
      <c r="Q8" s="38">
        <v>262377074246</v>
      </c>
      <c r="R8" s="184"/>
      <c r="S8" s="217">
        <f>Q8/$U$8</f>
        <v>6.8418846978532833E-3</v>
      </c>
      <c r="U8" s="200">
        <v>38348654768813</v>
      </c>
    </row>
    <row r="9" spans="1:27" s="11" customFormat="1" ht="21" customHeight="1" x14ac:dyDescent="0.55000000000000004">
      <c r="A9" s="2" t="s">
        <v>64</v>
      </c>
      <c r="C9" s="142" t="s">
        <v>65</v>
      </c>
      <c r="D9" s="223"/>
      <c r="E9" s="142" t="s">
        <v>61</v>
      </c>
      <c r="G9" s="37" t="s">
        <v>201</v>
      </c>
      <c r="H9" s="184"/>
      <c r="I9" s="37">
        <v>0</v>
      </c>
      <c r="J9" s="184"/>
      <c r="K9" s="38">
        <v>124546</v>
      </c>
      <c r="L9" s="184"/>
      <c r="M9" s="38">
        <v>1021</v>
      </c>
      <c r="N9" s="184"/>
      <c r="O9" s="38">
        <v>0</v>
      </c>
      <c r="P9" s="184"/>
      <c r="Q9" s="38">
        <v>125567</v>
      </c>
      <c r="R9" s="184"/>
      <c r="S9" s="217">
        <f t="shared" ref="S9:S27" si="0">Q9/$U$8</f>
        <v>3.2743521449966796E-9</v>
      </c>
      <c r="U9" s="12"/>
      <c r="W9" s="12"/>
      <c r="Y9" s="93"/>
      <c r="Z9" s="12"/>
      <c r="AA9" s="12"/>
    </row>
    <row r="10" spans="1:27" s="11" customFormat="1" ht="21" customHeight="1" x14ac:dyDescent="0.55000000000000004">
      <c r="A10" s="2" t="s">
        <v>64</v>
      </c>
      <c r="C10" s="142" t="s">
        <v>202</v>
      </c>
      <c r="D10" s="223"/>
      <c r="E10" s="142" t="s">
        <v>61</v>
      </c>
      <c r="G10" s="37" t="s">
        <v>201</v>
      </c>
      <c r="H10" s="184"/>
      <c r="I10" s="37">
        <v>0</v>
      </c>
      <c r="J10" s="184"/>
      <c r="K10" s="38">
        <v>119562</v>
      </c>
      <c r="L10" s="184"/>
      <c r="M10" s="38">
        <v>980</v>
      </c>
      <c r="N10" s="184"/>
      <c r="O10" s="38">
        <v>0</v>
      </c>
      <c r="P10" s="184"/>
      <c r="Q10" s="38">
        <v>120542</v>
      </c>
      <c r="R10" s="184"/>
      <c r="S10" s="217">
        <f t="shared" si="0"/>
        <v>3.1433175616379286E-9</v>
      </c>
      <c r="U10" s="12"/>
      <c r="W10" s="12"/>
      <c r="Y10" s="93"/>
      <c r="Z10" s="12"/>
      <c r="AA10" s="12"/>
    </row>
    <row r="11" spans="1:27" s="11" customFormat="1" ht="21" customHeight="1" x14ac:dyDescent="0.55000000000000004">
      <c r="A11" s="2" t="s">
        <v>203</v>
      </c>
      <c r="C11" s="142" t="s">
        <v>204</v>
      </c>
      <c r="D11" s="223"/>
      <c r="E11" s="142" t="s">
        <v>61</v>
      </c>
      <c r="G11" s="37" t="s">
        <v>205</v>
      </c>
      <c r="H11" s="184"/>
      <c r="I11" s="37">
        <v>0</v>
      </c>
      <c r="J11" s="184"/>
      <c r="K11" s="38">
        <v>1532845834</v>
      </c>
      <c r="L11" s="184"/>
      <c r="M11" s="38">
        <v>826123918</v>
      </c>
      <c r="N11" s="184"/>
      <c r="O11" s="38">
        <v>1537648625</v>
      </c>
      <c r="P11" s="184"/>
      <c r="Q11" s="38">
        <v>821321127</v>
      </c>
      <c r="R11" s="184"/>
      <c r="S11" s="217">
        <f t="shared" si="0"/>
        <v>2.1417208294564182E-5</v>
      </c>
      <c r="U11" s="12"/>
      <c r="W11" s="12"/>
      <c r="Y11" s="93"/>
      <c r="Z11" s="12"/>
      <c r="AA11" s="12"/>
    </row>
    <row r="12" spans="1:27" s="11" customFormat="1" ht="21" customHeight="1" x14ac:dyDescent="0.55000000000000004">
      <c r="A12" s="2" t="s">
        <v>206</v>
      </c>
      <c r="C12" s="142" t="s">
        <v>207</v>
      </c>
      <c r="D12" s="223"/>
      <c r="E12" s="142" t="s">
        <v>61</v>
      </c>
      <c r="G12" s="37" t="s">
        <v>208</v>
      </c>
      <c r="H12" s="184"/>
      <c r="I12" s="37">
        <v>0</v>
      </c>
      <c r="J12" s="184"/>
      <c r="K12" s="38">
        <v>5078000</v>
      </c>
      <c r="L12" s="184"/>
      <c r="M12" s="38">
        <v>41276</v>
      </c>
      <c r="N12" s="184"/>
      <c r="O12" s="38">
        <v>0</v>
      </c>
      <c r="P12" s="184"/>
      <c r="Q12" s="38">
        <v>5119276</v>
      </c>
      <c r="R12" s="184"/>
      <c r="S12" s="217">
        <f t="shared" si="0"/>
        <v>1.3349297467829941E-7</v>
      </c>
      <c r="U12" s="12"/>
      <c r="W12" s="12"/>
      <c r="Y12" s="93"/>
      <c r="Z12" s="12"/>
      <c r="AA12" s="12"/>
    </row>
    <row r="13" spans="1:27" s="11" customFormat="1" ht="21" customHeight="1" x14ac:dyDescent="0.55000000000000004">
      <c r="A13" s="2" t="s">
        <v>209</v>
      </c>
      <c r="C13" s="142" t="s">
        <v>210</v>
      </c>
      <c r="D13" s="223"/>
      <c r="E13" s="142" t="s">
        <v>211</v>
      </c>
      <c r="G13" s="37" t="s">
        <v>212</v>
      </c>
      <c r="H13" s="184"/>
      <c r="I13" s="37">
        <v>0</v>
      </c>
      <c r="J13" s="184"/>
      <c r="K13" s="38">
        <v>250000</v>
      </c>
      <c r="L13" s="184"/>
      <c r="M13" s="38">
        <v>1537648625</v>
      </c>
      <c r="N13" s="184"/>
      <c r="O13" s="38">
        <v>1537648625</v>
      </c>
      <c r="P13" s="184"/>
      <c r="Q13" s="38">
        <v>250000</v>
      </c>
      <c r="R13" s="184"/>
      <c r="S13" s="217">
        <f t="shared" si="0"/>
        <v>6.5191335004353847E-9</v>
      </c>
      <c r="U13" s="12"/>
      <c r="W13" s="12"/>
      <c r="Y13" s="93"/>
      <c r="Z13" s="12"/>
      <c r="AA13" s="12"/>
    </row>
    <row r="14" spans="1:27" s="11" customFormat="1" ht="21" customHeight="1" x14ac:dyDescent="0.55000000000000004">
      <c r="A14" s="2" t="s">
        <v>206</v>
      </c>
      <c r="C14" s="142" t="s">
        <v>213</v>
      </c>
      <c r="D14" s="223"/>
      <c r="E14" s="142" t="s">
        <v>211</v>
      </c>
      <c r="G14" s="37" t="s">
        <v>214</v>
      </c>
      <c r="H14" s="184"/>
      <c r="I14" s="37">
        <v>0</v>
      </c>
      <c r="J14" s="184"/>
      <c r="K14" s="38">
        <v>2456</v>
      </c>
      <c r="L14" s="184"/>
      <c r="M14" s="38">
        <v>0</v>
      </c>
      <c r="N14" s="184"/>
      <c r="O14" s="38">
        <v>0</v>
      </c>
      <c r="P14" s="184"/>
      <c r="Q14" s="38">
        <v>2456</v>
      </c>
      <c r="R14" s="184"/>
      <c r="S14" s="217">
        <f t="shared" si="0"/>
        <v>6.404396750827722E-11</v>
      </c>
      <c r="U14" s="12"/>
      <c r="W14" s="12"/>
      <c r="Y14" s="93"/>
      <c r="Z14" s="12"/>
      <c r="AA14" s="12"/>
    </row>
    <row r="15" spans="1:27" s="11" customFormat="1" ht="21" customHeight="1" x14ac:dyDescent="0.55000000000000004">
      <c r="A15" s="2" t="s">
        <v>218</v>
      </c>
      <c r="C15" s="142" t="s">
        <v>219</v>
      </c>
      <c r="D15" s="223"/>
      <c r="E15" s="142" t="s">
        <v>61</v>
      </c>
      <c r="G15" s="37" t="s">
        <v>220</v>
      </c>
      <c r="H15" s="184"/>
      <c r="I15" s="37">
        <v>0</v>
      </c>
      <c r="J15" s="184"/>
      <c r="K15" s="38">
        <v>13034914727624</v>
      </c>
      <c r="L15" s="184"/>
      <c r="M15" s="38">
        <v>188952992874</v>
      </c>
      <c r="N15" s="184"/>
      <c r="O15" s="38">
        <v>5215637030262</v>
      </c>
      <c r="P15" s="184"/>
      <c r="Q15" s="38">
        <v>8008230690236</v>
      </c>
      <c r="R15" s="184"/>
      <c r="S15" s="217">
        <f t="shared" si="0"/>
        <v>0.20882689988772918</v>
      </c>
      <c r="U15" s="12"/>
      <c r="W15" s="12"/>
      <c r="Y15" s="93"/>
      <c r="Z15" s="12"/>
      <c r="AA15" s="12"/>
    </row>
    <row r="16" spans="1:27" s="11" customFormat="1" ht="21" customHeight="1" x14ac:dyDescent="0.55000000000000004">
      <c r="A16" s="2" t="s">
        <v>218</v>
      </c>
      <c r="C16" s="142" t="s">
        <v>286</v>
      </c>
      <c r="D16" s="223"/>
      <c r="E16" s="142" t="s">
        <v>211</v>
      </c>
      <c r="G16" s="37" t="s">
        <v>221</v>
      </c>
      <c r="H16" s="184"/>
      <c r="I16" s="37">
        <v>0</v>
      </c>
      <c r="J16" s="184"/>
      <c r="K16" s="38">
        <v>200000000</v>
      </c>
      <c r="L16" s="184"/>
      <c r="M16" s="38">
        <v>5215901718822</v>
      </c>
      <c r="N16" s="184"/>
      <c r="O16" s="38">
        <v>5215901718822</v>
      </c>
      <c r="P16" s="184"/>
      <c r="Q16" s="38">
        <v>200000000</v>
      </c>
      <c r="R16" s="184"/>
      <c r="S16" s="217">
        <f t="shared" si="0"/>
        <v>5.2153068003483075E-6</v>
      </c>
      <c r="U16" s="12"/>
      <c r="W16" s="12"/>
      <c r="Y16" s="93"/>
      <c r="Z16" s="12"/>
      <c r="AA16" s="12"/>
    </row>
    <row r="17" spans="1:27" s="11" customFormat="1" ht="21" customHeight="1" x14ac:dyDescent="0.55000000000000004">
      <c r="A17" s="2" t="s">
        <v>206</v>
      </c>
      <c r="C17" s="142" t="s">
        <v>259</v>
      </c>
      <c r="D17" s="223"/>
      <c r="E17" s="142" t="s">
        <v>61</v>
      </c>
      <c r="G17" s="37" t="s">
        <v>260</v>
      </c>
      <c r="H17" s="184"/>
      <c r="I17" s="37">
        <v>0</v>
      </c>
      <c r="J17" s="184"/>
      <c r="K17" s="38">
        <v>200000</v>
      </c>
      <c r="L17" s="184"/>
      <c r="M17" s="38">
        <v>1639</v>
      </c>
      <c r="N17" s="184"/>
      <c r="O17" s="38">
        <v>0</v>
      </c>
      <c r="P17" s="184"/>
      <c r="Q17" s="38">
        <v>201639</v>
      </c>
      <c r="R17" s="184"/>
      <c r="S17" s="217">
        <f t="shared" si="0"/>
        <v>5.2580462395771625E-9</v>
      </c>
      <c r="U17" s="12"/>
      <c r="W17" s="12"/>
      <c r="Y17" s="93"/>
      <c r="Z17" s="12"/>
      <c r="AA17" s="12"/>
    </row>
    <row r="18" spans="1:27" s="11" customFormat="1" ht="21" customHeight="1" x14ac:dyDescent="0.55000000000000004">
      <c r="A18" s="2" t="s">
        <v>209</v>
      </c>
      <c r="C18" s="142" t="s">
        <v>224</v>
      </c>
      <c r="D18" s="223"/>
      <c r="E18" s="142" t="s">
        <v>216</v>
      </c>
      <c r="G18" s="37" t="s">
        <v>225</v>
      </c>
      <c r="H18" s="184"/>
      <c r="I18" s="37">
        <v>18</v>
      </c>
      <c r="J18" s="184"/>
      <c r="K18" s="38">
        <v>10000000000</v>
      </c>
      <c r="L18" s="184"/>
      <c r="M18" s="38">
        <v>0</v>
      </c>
      <c r="N18" s="184"/>
      <c r="O18" s="38">
        <v>0</v>
      </c>
      <c r="P18" s="184"/>
      <c r="Q18" s="38">
        <v>10000000000</v>
      </c>
      <c r="R18" s="184"/>
      <c r="S18" s="217">
        <f t="shared" si="0"/>
        <v>2.6076534001741536E-4</v>
      </c>
      <c r="U18" s="12"/>
      <c r="V18" s="12"/>
      <c r="W18" s="12"/>
      <c r="Y18" s="93"/>
      <c r="Z18" s="12"/>
      <c r="AA18" s="12"/>
    </row>
    <row r="19" spans="1:27" s="11" customFormat="1" ht="21" customHeight="1" x14ac:dyDescent="0.55000000000000004">
      <c r="A19" s="2" t="s">
        <v>209</v>
      </c>
      <c r="C19" s="142" t="s">
        <v>226</v>
      </c>
      <c r="D19" s="223"/>
      <c r="E19" s="142" t="s">
        <v>216</v>
      </c>
      <c r="G19" s="37" t="s">
        <v>225</v>
      </c>
      <c r="H19" s="184"/>
      <c r="I19" s="37">
        <v>18</v>
      </c>
      <c r="J19" s="184"/>
      <c r="K19" s="38">
        <v>10000000000</v>
      </c>
      <c r="L19" s="184"/>
      <c r="M19" s="38">
        <v>0</v>
      </c>
      <c r="N19" s="184"/>
      <c r="O19" s="38">
        <v>0</v>
      </c>
      <c r="P19" s="184"/>
      <c r="Q19" s="38">
        <v>10000000000</v>
      </c>
      <c r="R19" s="184"/>
      <c r="S19" s="217">
        <f t="shared" si="0"/>
        <v>2.6076534001741536E-4</v>
      </c>
      <c r="U19" s="12"/>
      <c r="V19" s="12"/>
      <c r="W19" s="12"/>
      <c r="Y19" s="93"/>
      <c r="Z19" s="12"/>
      <c r="AA19" s="12"/>
    </row>
    <row r="20" spans="1:27" s="11" customFormat="1" ht="21" customHeight="1" x14ac:dyDescent="0.55000000000000004">
      <c r="A20" s="2" t="s">
        <v>209</v>
      </c>
      <c r="C20" s="142" t="s">
        <v>227</v>
      </c>
      <c r="D20" s="223"/>
      <c r="E20" s="142" t="s">
        <v>216</v>
      </c>
      <c r="G20" s="37" t="s">
        <v>225</v>
      </c>
      <c r="H20" s="184"/>
      <c r="I20" s="37">
        <v>18</v>
      </c>
      <c r="J20" s="184"/>
      <c r="K20" s="38">
        <v>10000000000</v>
      </c>
      <c r="L20" s="184"/>
      <c r="M20" s="38">
        <v>0</v>
      </c>
      <c r="N20" s="184"/>
      <c r="O20" s="38">
        <v>0</v>
      </c>
      <c r="P20" s="184"/>
      <c r="Q20" s="38">
        <v>10000000000</v>
      </c>
      <c r="R20" s="184"/>
      <c r="S20" s="217">
        <f t="shared" si="0"/>
        <v>2.6076534001741536E-4</v>
      </c>
      <c r="U20" s="12"/>
      <c r="W20" s="12"/>
      <c r="Y20" s="93"/>
      <c r="Z20" s="12"/>
      <c r="AA20" s="12"/>
    </row>
    <row r="21" spans="1:27" s="11" customFormat="1" ht="21" customHeight="1" x14ac:dyDescent="0.55000000000000004">
      <c r="A21" s="2" t="s">
        <v>209</v>
      </c>
      <c r="C21" s="142" t="s">
        <v>228</v>
      </c>
      <c r="D21" s="223"/>
      <c r="E21" s="142" t="s">
        <v>216</v>
      </c>
      <c r="G21" s="37" t="s">
        <v>225</v>
      </c>
      <c r="H21" s="184"/>
      <c r="I21" s="37">
        <v>18</v>
      </c>
      <c r="J21" s="184"/>
      <c r="K21" s="38">
        <v>10000000000</v>
      </c>
      <c r="L21" s="184"/>
      <c r="M21" s="38">
        <v>0</v>
      </c>
      <c r="N21" s="184"/>
      <c r="O21" s="38">
        <v>0</v>
      </c>
      <c r="P21" s="184"/>
      <c r="Q21" s="38">
        <v>10000000000</v>
      </c>
      <c r="R21" s="184"/>
      <c r="S21" s="217">
        <f t="shared" si="0"/>
        <v>2.6076534001741536E-4</v>
      </c>
      <c r="U21" s="12"/>
      <c r="W21" s="12"/>
      <c r="Y21" s="93"/>
      <c r="Z21" s="12"/>
      <c r="AA21" s="12"/>
    </row>
    <row r="22" spans="1:27" s="11" customFormat="1" ht="21" customHeight="1" x14ac:dyDescent="0.55000000000000004">
      <c r="A22" s="2" t="s">
        <v>209</v>
      </c>
      <c r="C22" s="142" t="s">
        <v>229</v>
      </c>
      <c r="D22" s="223"/>
      <c r="E22" s="142" t="s">
        <v>216</v>
      </c>
      <c r="G22" s="37" t="s">
        <v>225</v>
      </c>
      <c r="H22" s="184"/>
      <c r="I22" s="37">
        <v>18</v>
      </c>
      <c r="J22" s="184"/>
      <c r="K22" s="38">
        <v>10000000000</v>
      </c>
      <c r="L22" s="184"/>
      <c r="M22" s="38">
        <v>0</v>
      </c>
      <c r="N22" s="184"/>
      <c r="O22" s="38">
        <v>0</v>
      </c>
      <c r="P22" s="184"/>
      <c r="Q22" s="38">
        <v>10000000000</v>
      </c>
      <c r="R22" s="184"/>
      <c r="S22" s="217">
        <f t="shared" si="0"/>
        <v>2.6076534001741536E-4</v>
      </c>
      <c r="U22" s="12"/>
      <c r="W22" s="12"/>
      <c r="Y22" s="93"/>
      <c r="Z22" s="12"/>
      <c r="AA22" s="12"/>
    </row>
    <row r="23" spans="1:27" s="11" customFormat="1" ht="21" customHeight="1" x14ac:dyDescent="0.55000000000000004">
      <c r="A23" s="2" t="s">
        <v>285</v>
      </c>
      <c r="C23" s="142" t="s">
        <v>287</v>
      </c>
      <c r="D23" s="223"/>
      <c r="E23" s="142" t="s">
        <v>61</v>
      </c>
      <c r="G23" s="37" t="s">
        <v>292</v>
      </c>
      <c r="H23" s="184"/>
      <c r="I23" s="37">
        <v>0</v>
      </c>
      <c r="J23" s="184"/>
      <c r="K23" s="38">
        <v>0</v>
      </c>
      <c r="L23" s="184"/>
      <c r="M23" s="38">
        <v>4000012000000</v>
      </c>
      <c r="N23" s="184"/>
      <c r="O23" s="38">
        <v>4000000040000</v>
      </c>
      <c r="P23" s="184"/>
      <c r="Q23" s="38">
        <v>11960000</v>
      </c>
      <c r="R23" s="184"/>
      <c r="S23" s="217">
        <f t="shared" si="0"/>
        <v>3.1187534666082881E-7</v>
      </c>
      <c r="U23" s="12"/>
      <c r="W23" s="12"/>
      <c r="Y23" s="93"/>
      <c r="Z23" s="12"/>
      <c r="AA23" s="12"/>
    </row>
    <row r="24" spans="1:27" s="11" customFormat="1" ht="21" customHeight="1" x14ac:dyDescent="0.55000000000000004">
      <c r="A24" s="2" t="s">
        <v>285</v>
      </c>
      <c r="C24" s="142" t="s">
        <v>288</v>
      </c>
      <c r="D24" s="223"/>
      <c r="E24" s="142" t="s">
        <v>216</v>
      </c>
      <c r="G24" s="37" t="s">
        <v>293</v>
      </c>
      <c r="H24" s="184"/>
      <c r="I24" s="37">
        <v>20</v>
      </c>
      <c r="J24" s="184"/>
      <c r="K24" s="38">
        <v>0</v>
      </c>
      <c r="L24" s="184"/>
      <c r="M24" s="38">
        <v>1000000000000</v>
      </c>
      <c r="N24" s="184"/>
      <c r="O24" s="38">
        <v>0</v>
      </c>
      <c r="P24" s="184"/>
      <c r="Q24" s="38">
        <v>1000000000000</v>
      </c>
      <c r="R24" s="184"/>
      <c r="S24" s="217">
        <f t="shared" si="0"/>
        <v>2.6076534001741539E-2</v>
      </c>
      <c r="U24" s="12"/>
      <c r="W24" s="12"/>
      <c r="Y24" s="93"/>
      <c r="Z24" s="12"/>
      <c r="AA24" s="12"/>
    </row>
    <row r="25" spans="1:27" s="11" customFormat="1" ht="21" customHeight="1" x14ac:dyDescent="0.55000000000000004">
      <c r="A25" s="2" t="s">
        <v>285</v>
      </c>
      <c r="C25" s="142" t="s">
        <v>289</v>
      </c>
      <c r="D25" s="223"/>
      <c r="E25" s="142" t="s">
        <v>216</v>
      </c>
      <c r="G25" s="37" t="s">
        <v>293</v>
      </c>
      <c r="H25" s="184"/>
      <c r="I25" s="37">
        <v>20</v>
      </c>
      <c r="J25" s="184"/>
      <c r="K25" s="38">
        <v>0</v>
      </c>
      <c r="L25" s="184"/>
      <c r="M25" s="38">
        <v>1000000000000</v>
      </c>
      <c r="N25" s="184"/>
      <c r="O25" s="38">
        <v>0</v>
      </c>
      <c r="P25" s="184"/>
      <c r="Q25" s="38">
        <v>1000000000000</v>
      </c>
      <c r="R25" s="184"/>
      <c r="S25" s="217">
        <f t="shared" si="0"/>
        <v>2.6076534001741539E-2</v>
      </c>
      <c r="U25" s="12"/>
      <c r="W25" s="12"/>
      <c r="Y25" s="93"/>
      <c r="Z25" s="12"/>
      <c r="AA25" s="12"/>
    </row>
    <row r="26" spans="1:27" s="11" customFormat="1" ht="21" customHeight="1" x14ac:dyDescent="0.55000000000000004">
      <c r="A26" s="2" t="s">
        <v>285</v>
      </c>
      <c r="C26" s="142" t="s">
        <v>290</v>
      </c>
      <c r="D26" s="223"/>
      <c r="E26" s="142" t="s">
        <v>216</v>
      </c>
      <c r="G26" s="37" t="s">
        <v>293</v>
      </c>
      <c r="H26" s="184"/>
      <c r="I26" s="37">
        <v>20</v>
      </c>
      <c r="J26" s="184"/>
      <c r="K26" s="38">
        <v>0</v>
      </c>
      <c r="L26" s="184"/>
      <c r="M26" s="38">
        <v>1000000000000</v>
      </c>
      <c r="N26" s="184"/>
      <c r="O26" s="38">
        <v>0</v>
      </c>
      <c r="P26" s="184"/>
      <c r="Q26" s="38">
        <v>1000000000000</v>
      </c>
      <c r="R26" s="184"/>
      <c r="S26" s="217">
        <f t="shared" si="0"/>
        <v>2.6076534001741539E-2</v>
      </c>
      <c r="U26" s="12"/>
      <c r="W26" s="12"/>
      <c r="Y26" s="93"/>
      <c r="Z26" s="12"/>
      <c r="AA26" s="12"/>
    </row>
    <row r="27" spans="1:27" s="11" customFormat="1" ht="21" customHeight="1" x14ac:dyDescent="0.55000000000000004">
      <c r="A27" s="2" t="s">
        <v>285</v>
      </c>
      <c r="C27" s="142" t="s">
        <v>291</v>
      </c>
      <c r="D27" s="223"/>
      <c r="E27" s="142" t="s">
        <v>216</v>
      </c>
      <c r="G27" s="37" t="s">
        <v>294</v>
      </c>
      <c r="H27" s="184"/>
      <c r="I27" s="37">
        <v>20</v>
      </c>
      <c r="J27" s="184"/>
      <c r="K27" s="38">
        <v>0</v>
      </c>
      <c r="L27" s="184"/>
      <c r="M27" s="38">
        <v>1000000000000</v>
      </c>
      <c r="N27" s="184"/>
      <c r="O27" s="38">
        <v>0</v>
      </c>
      <c r="P27" s="184"/>
      <c r="Q27" s="38">
        <v>1000000000000</v>
      </c>
      <c r="R27" s="184"/>
      <c r="S27" s="217">
        <f t="shared" si="0"/>
        <v>2.6076534001741539E-2</v>
      </c>
      <c r="U27" s="12"/>
      <c r="W27" s="12"/>
      <c r="Y27" s="93"/>
      <c r="Z27" s="12"/>
      <c r="AA27" s="12"/>
    </row>
    <row r="28" spans="1:27" ht="22.5" customHeight="1" thickBot="1" x14ac:dyDescent="0.6">
      <c r="A28" s="2" t="s">
        <v>88</v>
      </c>
      <c r="C28" s="67"/>
      <c r="D28" s="142"/>
      <c r="E28" s="67"/>
      <c r="G28" s="38"/>
      <c r="H28" s="37"/>
      <c r="I28" s="38"/>
      <c r="J28" s="37"/>
      <c r="K28" s="218">
        <f>SUM(K8:K27)</f>
        <v>13343167871503</v>
      </c>
      <c r="L28" s="219"/>
      <c r="M28" s="220"/>
      <c r="N28" s="219"/>
      <c r="O28" s="221"/>
      <c r="P28" s="219"/>
      <c r="Q28" s="218">
        <f>SUM(Q8:Q27)</f>
        <v>12321646865089</v>
      </c>
      <c r="R28" s="40">
        <f>SUM(R8:R22)</f>
        <v>0</v>
      </c>
      <c r="S28" s="222">
        <f>SUM(S8:S27)</f>
        <v>0.32130584343494539</v>
      </c>
      <c r="U28" s="3"/>
      <c r="W28" s="3"/>
      <c r="Y28" s="5"/>
      <c r="Z28" s="3"/>
      <c r="AA28" s="3"/>
    </row>
    <row r="29" spans="1:27" s="2" customFormat="1" ht="21.75" hidden="1" thickTop="1" x14ac:dyDescent="0.55000000000000004">
      <c r="B29" s="1"/>
      <c r="C29" s="3"/>
      <c r="D29" s="1"/>
      <c r="E29" s="3"/>
      <c r="F29" s="1"/>
      <c r="G29" s="3"/>
      <c r="H29" s="1"/>
      <c r="I29" s="3"/>
      <c r="J29" s="1"/>
      <c r="K29" s="3"/>
      <c r="L29" s="1"/>
      <c r="M29" s="3"/>
      <c r="N29" s="1"/>
      <c r="O29" s="3"/>
      <c r="P29" s="1"/>
      <c r="Q29" s="3"/>
      <c r="R29" s="1"/>
      <c r="S29" s="3"/>
      <c r="T29" s="1"/>
      <c r="U29" s="3"/>
      <c r="V29" s="1"/>
      <c r="W29" s="3"/>
      <c r="X29" s="1"/>
      <c r="Y29" s="5"/>
      <c r="Z29" s="3"/>
      <c r="AA29" s="3"/>
    </row>
    <row r="30" spans="1:27" ht="21" hidden="1" x14ac:dyDescent="0.55000000000000004">
      <c r="A30" s="2"/>
      <c r="C30" s="3"/>
      <c r="E30" s="3"/>
      <c r="G30" s="3"/>
      <c r="I30" s="3"/>
      <c r="K30" s="3"/>
      <c r="M30" s="3"/>
      <c r="O30" s="3"/>
      <c r="Q30" s="3"/>
      <c r="S30" s="3"/>
      <c r="U30" s="3"/>
      <c r="W30" s="3"/>
      <c r="Y30" s="5"/>
      <c r="Z30" s="3"/>
      <c r="AA30" s="3"/>
    </row>
    <row r="31" spans="1:27" ht="21" hidden="1" x14ac:dyDescent="0.55000000000000004">
      <c r="A31" s="2"/>
      <c r="C31" s="3"/>
      <c r="E31" s="3"/>
      <c r="G31" s="3"/>
      <c r="I31" s="3"/>
      <c r="K31" s="152">
        <v>36761994557827</v>
      </c>
      <c r="M31" s="3"/>
      <c r="O31" s="3"/>
      <c r="Q31" s="152">
        <v>33537820943594</v>
      </c>
      <c r="S31" s="3"/>
      <c r="U31" s="3"/>
      <c r="W31" s="3"/>
      <c r="Y31" s="5"/>
      <c r="Z31" s="3"/>
      <c r="AA31" s="3"/>
    </row>
    <row r="32" spans="1:27" ht="21" hidden="1" x14ac:dyDescent="0.55000000000000004">
      <c r="A32" s="2"/>
      <c r="C32" s="3"/>
      <c r="E32" s="3"/>
      <c r="G32" s="3"/>
      <c r="I32" s="3"/>
      <c r="K32" s="3">
        <f>K28-K31</f>
        <v>-23418826686324</v>
      </c>
      <c r="M32" s="3"/>
      <c r="O32" s="3"/>
      <c r="Q32" s="3">
        <f>Q28-Q31</f>
        <v>-21216174078505</v>
      </c>
      <c r="S32" s="3"/>
      <c r="U32" s="3"/>
      <c r="W32" s="3"/>
      <c r="Y32" s="5"/>
      <c r="Z32" s="3"/>
      <c r="AA32" s="3"/>
    </row>
    <row r="33" spans="1:27" ht="21" hidden="1" x14ac:dyDescent="0.55000000000000004">
      <c r="A33" s="2"/>
      <c r="C33" s="3"/>
      <c r="E33" s="3"/>
      <c r="G33" s="3"/>
      <c r="I33" s="3"/>
      <c r="K33" s="3"/>
      <c r="M33" s="3"/>
      <c r="O33" s="3"/>
      <c r="Q33" s="3"/>
      <c r="S33" s="3"/>
      <c r="U33" s="3"/>
      <c r="W33" s="3"/>
      <c r="Y33" s="5"/>
      <c r="Z33" s="3"/>
      <c r="AA33" s="3"/>
    </row>
    <row r="34" spans="1:27" ht="21" hidden="1" x14ac:dyDescent="0.55000000000000004">
      <c r="A34" s="2"/>
      <c r="C34" s="3"/>
      <c r="E34" s="3"/>
      <c r="G34" s="3"/>
      <c r="I34" s="3"/>
      <c r="K34" s="3"/>
      <c r="M34" s="3"/>
      <c r="O34" s="3"/>
      <c r="Q34" s="3"/>
      <c r="S34" s="3"/>
      <c r="U34" s="3"/>
      <c r="W34" s="3"/>
      <c r="Y34" s="5"/>
      <c r="Z34" s="3"/>
      <c r="AA34" s="3"/>
    </row>
    <row r="35" spans="1:27" ht="21.75" thickTop="1" x14ac:dyDescent="0.55000000000000004">
      <c r="A35" s="2"/>
      <c r="C35" s="3"/>
      <c r="E35" s="3"/>
      <c r="G35" s="3"/>
      <c r="I35" s="3"/>
      <c r="K35" s="164"/>
      <c r="M35" s="3"/>
      <c r="O35" s="3"/>
      <c r="Q35" s="199"/>
      <c r="S35" s="3"/>
      <c r="U35" s="3"/>
      <c r="W35" s="3"/>
      <c r="Y35" s="5"/>
      <c r="Z35" s="3"/>
      <c r="AA35" s="3"/>
    </row>
    <row r="36" spans="1:27" ht="21" x14ac:dyDescent="0.55000000000000004">
      <c r="A36" s="2"/>
      <c r="C36" s="3"/>
      <c r="E36" s="3"/>
      <c r="G36" s="3"/>
      <c r="I36" s="3"/>
      <c r="K36" s="164"/>
      <c r="M36" s="3"/>
      <c r="O36" s="3"/>
      <c r="Q36" s="3"/>
      <c r="S36" s="3"/>
      <c r="U36" s="3"/>
      <c r="W36" s="3"/>
      <c r="Y36" s="5"/>
      <c r="Z36" s="3"/>
      <c r="AA36" s="3"/>
    </row>
    <row r="37" spans="1:27" ht="21" x14ac:dyDescent="0.55000000000000004">
      <c r="A37" s="2"/>
      <c r="C37" s="3"/>
      <c r="E37" s="3"/>
      <c r="G37" s="3"/>
      <c r="I37" s="3"/>
      <c r="K37" s="3"/>
      <c r="M37" s="3"/>
      <c r="O37" s="3"/>
      <c r="Q37" s="3"/>
      <c r="S37" s="3"/>
      <c r="U37" s="3"/>
      <c r="W37" s="3"/>
      <c r="Y37" s="5"/>
      <c r="Z37" s="3"/>
      <c r="AA37" s="3"/>
    </row>
    <row r="38" spans="1:27" ht="21" x14ac:dyDescent="0.55000000000000004">
      <c r="A38" s="2"/>
      <c r="C38" s="3"/>
      <c r="E38" s="3"/>
      <c r="G38" s="3"/>
      <c r="I38" s="3"/>
      <c r="K38" s="3"/>
      <c r="M38" s="3"/>
      <c r="O38" s="3"/>
      <c r="Q38" s="3"/>
      <c r="S38" s="3"/>
      <c r="U38" s="3"/>
      <c r="W38" s="3"/>
      <c r="Y38" s="5"/>
      <c r="Z38" s="3"/>
      <c r="AA38" s="3"/>
    </row>
    <row r="39" spans="1:27" ht="21" x14ac:dyDescent="0.55000000000000004">
      <c r="A39" s="2"/>
      <c r="C39" s="3"/>
      <c r="E39" s="3"/>
      <c r="G39" s="3"/>
      <c r="I39" s="3"/>
      <c r="K39" s="3"/>
      <c r="M39" s="3"/>
      <c r="O39" s="3"/>
      <c r="Q39" s="3"/>
      <c r="S39" s="3"/>
      <c r="U39" s="3"/>
      <c r="W39" s="3"/>
      <c r="Y39" s="5"/>
      <c r="Z39" s="3"/>
      <c r="AA39" s="3"/>
    </row>
    <row r="40" spans="1:27" ht="21" x14ac:dyDescent="0.55000000000000004">
      <c r="A40" s="2"/>
      <c r="C40" s="3"/>
      <c r="E40" s="3"/>
      <c r="G40" s="3"/>
      <c r="I40" s="3"/>
      <c r="K40" s="3"/>
      <c r="M40" s="3"/>
      <c r="O40" s="3"/>
      <c r="Q40" s="3"/>
      <c r="S40" s="3"/>
      <c r="U40" s="3"/>
      <c r="W40" s="3"/>
      <c r="Y40" s="5"/>
      <c r="Z40" s="3"/>
      <c r="AA40" s="3"/>
    </row>
    <row r="41" spans="1:27" x14ac:dyDescent="0.45">
      <c r="U41" s="3"/>
      <c r="Y41" s="33"/>
      <c r="Z41" s="3"/>
      <c r="AA41" s="3"/>
    </row>
    <row r="42" spans="1:27" x14ac:dyDescent="0.45">
      <c r="Y42" s="33"/>
      <c r="Z42" s="33"/>
    </row>
    <row r="43" spans="1:27" x14ac:dyDescent="0.45">
      <c r="Y43" s="33"/>
      <c r="Z43" s="33"/>
    </row>
    <row r="44" spans="1:27" x14ac:dyDescent="0.45">
      <c r="U44" s="3"/>
      <c r="Y44" s="33"/>
      <c r="Z44" s="33"/>
    </row>
    <row r="45" spans="1:27" x14ac:dyDescent="0.45">
      <c r="W45" s="3"/>
      <c r="Y45" s="33"/>
    </row>
  </sheetData>
  <mergeCells count="18">
    <mergeCell ref="A3:S3"/>
    <mergeCell ref="A2:S2"/>
    <mergeCell ref="A1:S1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A5:S5"/>
    <mergeCell ref="M7"/>
    <mergeCell ref="O7"/>
    <mergeCell ref="M6:O6"/>
  </mergeCells>
  <printOptions horizontalCentered="1"/>
  <pageMargins left="0" right="0" top="0.39370078740157483" bottom="0.74803149606299213" header="0" footer="0.19685039370078741"/>
  <pageSetup paperSize="9" scale="79" firstPageNumber="6" orientation="landscape" useFirstPageNumber="1" r:id="rId1"/>
  <headerFooter>
    <oddFooter>&amp;C&amp;"B Nazanin,Regular"&amp;P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48"/>
  <sheetViews>
    <sheetView rightToLeft="1" view="pageBreakPreview" zoomScale="110" zoomScaleNormal="100" zoomScaleSheetLayoutView="110" workbookViewId="0">
      <selection activeCell="C6" sqref="C6"/>
    </sheetView>
  </sheetViews>
  <sheetFormatPr defaultRowHeight="18.75" x14ac:dyDescent="0.45"/>
  <cols>
    <col min="1" max="1" width="28.5703125" style="1" customWidth="1"/>
    <col min="2" max="2" width="1" style="1" customWidth="1"/>
    <col min="3" max="3" width="22.28515625" style="1" customWidth="1"/>
    <col min="4" max="4" width="1" style="1" customWidth="1"/>
    <col min="5" max="5" width="25.85546875" style="1" bestFit="1" customWidth="1"/>
    <col min="6" max="6" width="1" style="1" customWidth="1"/>
    <col min="7" max="7" width="29.42578125" style="1" customWidth="1"/>
    <col min="8" max="8" width="1" style="1" customWidth="1"/>
    <col min="9" max="9" width="9.140625" style="1" hidden="1" customWidth="1"/>
    <col min="10" max="10" width="19.28515625" style="1" customWidth="1"/>
    <col min="11" max="11" width="27" style="1" customWidth="1"/>
    <col min="12" max="14" width="9.140625" style="1"/>
    <col min="15" max="15" width="18.85546875" style="1" bestFit="1" customWidth="1"/>
    <col min="16" max="26" width="9.140625" style="1"/>
    <col min="27" max="27" width="12.42578125" style="1" bestFit="1" customWidth="1"/>
    <col min="28" max="16384" width="9.140625" style="1"/>
  </cols>
  <sheetData>
    <row r="1" spans="1:27" ht="21" x14ac:dyDescent="0.45">
      <c r="A1" s="278" t="s">
        <v>0</v>
      </c>
      <c r="B1" s="278"/>
      <c r="C1" s="278"/>
      <c r="D1" s="278"/>
      <c r="E1" s="278"/>
      <c r="F1" s="278"/>
      <c r="G1" s="278"/>
    </row>
    <row r="2" spans="1:27" ht="21" x14ac:dyDescent="0.45">
      <c r="A2" s="278" t="s">
        <v>66</v>
      </c>
      <c r="B2" s="278"/>
      <c r="C2" s="278"/>
      <c r="D2" s="278"/>
      <c r="E2" s="278"/>
      <c r="F2" s="278"/>
      <c r="G2" s="278"/>
    </row>
    <row r="3" spans="1:27" ht="21" x14ac:dyDescent="0.45">
      <c r="A3" s="278" t="str">
        <f>سهام!A3</f>
        <v>برای ماه منتهی به 1399/08/30</v>
      </c>
      <c r="B3" s="278"/>
      <c r="C3" s="278"/>
      <c r="D3" s="278"/>
      <c r="E3" s="278"/>
      <c r="F3" s="278"/>
      <c r="G3" s="278"/>
    </row>
    <row r="4" spans="1:27" ht="25.5" x14ac:dyDescent="0.45">
      <c r="A4" s="292" t="s">
        <v>111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</row>
    <row r="5" spans="1:27" ht="21" x14ac:dyDescent="0.45">
      <c r="A5" s="277" t="s">
        <v>70</v>
      </c>
      <c r="C5" s="277" t="s">
        <v>57</v>
      </c>
      <c r="E5" s="277" t="s">
        <v>86</v>
      </c>
      <c r="G5" s="277" t="s">
        <v>12</v>
      </c>
      <c r="K5" s="4"/>
    </row>
    <row r="6" spans="1:27" ht="21" x14ac:dyDescent="0.55000000000000004">
      <c r="A6" s="2" t="s">
        <v>266</v>
      </c>
      <c r="C6" s="141">
        <f>'سرمایه‌گذاری در سهام '!I64</f>
        <v>-90803349723</v>
      </c>
      <c r="E6" s="270">
        <f>C6/C$9</f>
        <v>-0.342363209682575</v>
      </c>
      <c r="G6" s="217">
        <f>C6/$I$6</f>
        <v>-2.3678366365238374E-3</v>
      </c>
      <c r="I6" s="200">
        <v>38348654768813</v>
      </c>
      <c r="J6" s="3"/>
      <c r="K6" s="48"/>
    </row>
    <row r="7" spans="1:27" ht="21" x14ac:dyDescent="0.55000000000000004">
      <c r="A7" s="2" t="s">
        <v>267</v>
      </c>
      <c r="C7" s="39">
        <f>'سرمایه‌گذاری در اوراق بهادار '!I40</f>
        <v>225180165077</v>
      </c>
      <c r="E7" s="270">
        <f t="shared" ref="E7:E8" si="0">C7/C$9</f>
        <v>0.84901497915870894</v>
      </c>
      <c r="G7" s="217">
        <f t="shared" ref="G7:G8" si="1">C7/$I$6</f>
        <v>5.8719182311481634E-3</v>
      </c>
      <c r="I7" s="35"/>
      <c r="J7" s="152"/>
      <c r="K7" s="3"/>
    </row>
    <row r="8" spans="1:27" ht="21" x14ac:dyDescent="0.55000000000000004">
      <c r="A8" s="2" t="s">
        <v>268</v>
      </c>
      <c r="C8" s="183">
        <f>'درآمد سپرده بانکی '!E29</f>
        <v>130848381615</v>
      </c>
      <c r="E8" s="271">
        <f t="shared" si="0"/>
        <v>0.49334823052386606</v>
      </c>
      <c r="G8" s="217">
        <f t="shared" si="1"/>
        <v>3.4120722722564001E-3</v>
      </c>
      <c r="I8" s="35"/>
      <c r="K8" s="3"/>
    </row>
    <row r="9" spans="1:27" ht="21" x14ac:dyDescent="0.55000000000000004">
      <c r="A9" s="2" t="s">
        <v>88</v>
      </c>
      <c r="B9" s="2"/>
      <c r="C9" s="101">
        <f>SUM(C6:C8)</f>
        <v>265225196969</v>
      </c>
      <c r="D9" s="2"/>
      <c r="E9" s="102">
        <f>SUM(E6:E8)</f>
        <v>1</v>
      </c>
      <c r="F9" s="2"/>
      <c r="G9" s="162">
        <f>SUM(G6:G8)</f>
        <v>6.9161538668807265E-3</v>
      </c>
      <c r="I9" s="35"/>
    </row>
    <row r="10" spans="1:27" s="2" customFormat="1" ht="21" x14ac:dyDescent="0.55000000000000004">
      <c r="B10" s="1"/>
      <c r="C10" s="100">
        <v>32640821653468</v>
      </c>
      <c r="D10" s="1"/>
      <c r="E10" s="3"/>
      <c r="F10" s="1"/>
      <c r="G10" s="3"/>
      <c r="I10" s="95"/>
      <c r="K10" s="95"/>
      <c r="M10" s="95"/>
      <c r="O10" s="95"/>
      <c r="Q10" s="95"/>
      <c r="S10" s="95"/>
      <c r="U10" s="95"/>
      <c r="W10" s="95"/>
      <c r="Y10" s="103"/>
      <c r="Z10" s="95"/>
      <c r="AA10" s="95"/>
    </row>
    <row r="11" spans="1:27" ht="21" x14ac:dyDescent="0.55000000000000004">
      <c r="A11" s="2"/>
      <c r="C11" s="3"/>
      <c r="E11" s="3"/>
      <c r="G11" s="3"/>
      <c r="I11" s="3"/>
      <c r="K11" s="3"/>
      <c r="M11" s="3"/>
      <c r="O11" s="3"/>
      <c r="Q11" s="3"/>
      <c r="S11" s="3"/>
      <c r="U11" s="3"/>
      <c r="W11" s="3"/>
      <c r="Y11" s="5"/>
      <c r="Z11" s="3"/>
      <c r="AA11" s="3"/>
    </row>
    <row r="12" spans="1:27" ht="21" x14ac:dyDescent="0.55000000000000004">
      <c r="A12" s="2"/>
      <c r="C12" s="3"/>
      <c r="E12" s="3"/>
      <c r="I12" s="3"/>
      <c r="K12" s="3"/>
      <c r="M12" s="3"/>
      <c r="O12" s="3"/>
      <c r="Q12" s="3"/>
      <c r="S12" s="3"/>
      <c r="U12" s="3"/>
      <c r="W12" s="3"/>
      <c r="Y12" s="5"/>
      <c r="Z12" s="3"/>
      <c r="AA12" s="3"/>
    </row>
    <row r="13" spans="1:27" ht="21" x14ac:dyDescent="0.55000000000000004">
      <c r="A13" s="2"/>
      <c r="C13" s="3"/>
      <c r="E13" s="3"/>
      <c r="G13" s="3"/>
      <c r="I13" s="3"/>
      <c r="K13" s="3"/>
      <c r="M13" s="3"/>
      <c r="O13" s="3"/>
      <c r="Q13" s="3"/>
      <c r="S13" s="3"/>
      <c r="U13" s="3"/>
      <c r="W13" s="3"/>
      <c r="Y13" s="5"/>
      <c r="Z13" s="3"/>
      <c r="AA13" s="3"/>
    </row>
    <row r="14" spans="1:27" ht="21" x14ac:dyDescent="0.55000000000000004">
      <c r="A14" s="2"/>
      <c r="C14" s="3"/>
      <c r="E14" s="3"/>
      <c r="G14" s="3"/>
      <c r="I14" s="3"/>
      <c r="K14" s="3"/>
      <c r="M14" s="3"/>
      <c r="O14" s="3"/>
      <c r="Q14" s="3"/>
      <c r="S14" s="3"/>
      <c r="U14" s="3"/>
      <c r="W14" s="3"/>
      <c r="Y14" s="5"/>
      <c r="Z14" s="3"/>
      <c r="AA14" s="3"/>
    </row>
    <row r="15" spans="1:27" ht="21" x14ac:dyDescent="0.55000000000000004">
      <c r="A15" s="2"/>
      <c r="C15" s="3"/>
      <c r="E15" s="3"/>
      <c r="G15" s="3"/>
      <c r="I15" s="3"/>
      <c r="K15" s="3"/>
      <c r="M15" s="3"/>
      <c r="O15" s="3"/>
      <c r="Q15" s="3"/>
      <c r="S15" s="3"/>
      <c r="U15" s="3"/>
      <c r="W15" s="3"/>
      <c r="Y15" s="5"/>
      <c r="Z15" s="3"/>
      <c r="AA15" s="3"/>
    </row>
    <row r="16" spans="1:27" ht="21" x14ac:dyDescent="0.55000000000000004">
      <c r="A16" s="2"/>
      <c r="C16" s="3" t="s">
        <v>277</v>
      </c>
      <c r="E16" s="3"/>
      <c r="G16" s="3"/>
      <c r="I16" s="3"/>
      <c r="K16" s="3"/>
      <c r="M16" s="3"/>
      <c r="O16" s="3"/>
      <c r="Q16" s="3"/>
      <c r="S16" s="3"/>
      <c r="U16" s="3"/>
      <c r="W16" s="3"/>
      <c r="Y16" s="5"/>
      <c r="Z16" s="3"/>
      <c r="AA16" s="3"/>
    </row>
    <row r="17" spans="1:27" ht="21" x14ac:dyDescent="0.55000000000000004">
      <c r="A17" s="2"/>
      <c r="C17" s="3"/>
      <c r="E17" s="3"/>
      <c r="G17" s="3"/>
      <c r="I17" s="3"/>
      <c r="K17" s="3"/>
      <c r="M17" s="3"/>
      <c r="O17" s="3"/>
      <c r="Q17" s="3"/>
      <c r="S17" s="3"/>
      <c r="U17" s="3"/>
      <c r="W17" s="3"/>
      <c r="Y17" s="5"/>
      <c r="Z17" s="3"/>
      <c r="AA17" s="3"/>
    </row>
    <row r="18" spans="1:27" ht="21" x14ac:dyDescent="0.55000000000000004">
      <c r="A18" s="2"/>
      <c r="C18" s="3"/>
      <c r="E18" s="3"/>
      <c r="G18" s="3"/>
      <c r="I18" s="3"/>
      <c r="K18" s="3"/>
      <c r="M18" s="3"/>
      <c r="O18" s="3"/>
      <c r="Q18" s="3"/>
      <c r="S18" s="3"/>
      <c r="U18" s="3"/>
      <c r="W18" s="3"/>
      <c r="Y18" s="5"/>
      <c r="Z18" s="3"/>
      <c r="AA18" s="3"/>
    </row>
    <row r="19" spans="1:27" ht="21" x14ac:dyDescent="0.55000000000000004">
      <c r="A19" s="2"/>
      <c r="C19" s="3"/>
      <c r="E19" s="3"/>
      <c r="G19" s="3"/>
      <c r="I19" s="3"/>
      <c r="K19" s="3"/>
      <c r="M19" s="3"/>
      <c r="O19" s="3"/>
      <c r="Q19" s="3"/>
      <c r="S19" s="3"/>
      <c r="U19" s="3"/>
      <c r="W19" s="3"/>
      <c r="Y19" s="5"/>
      <c r="Z19" s="3"/>
      <c r="AA19" s="3"/>
    </row>
    <row r="20" spans="1:27" ht="21" x14ac:dyDescent="0.55000000000000004">
      <c r="A20" s="2"/>
      <c r="C20" s="3"/>
      <c r="E20" s="3"/>
      <c r="G20" s="3"/>
      <c r="I20" s="3"/>
      <c r="K20" s="3"/>
      <c r="M20" s="3"/>
      <c r="O20" s="3"/>
      <c r="Q20" s="3"/>
      <c r="S20" s="3"/>
      <c r="U20" s="3"/>
      <c r="W20" s="3"/>
      <c r="Y20" s="5"/>
      <c r="Z20" s="3"/>
      <c r="AA20" s="3"/>
    </row>
    <row r="21" spans="1:27" ht="21" x14ac:dyDescent="0.55000000000000004">
      <c r="A21" s="2"/>
      <c r="C21" s="3"/>
      <c r="E21" s="3"/>
      <c r="G21" s="3"/>
      <c r="I21" s="3"/>
      <c r="K21" s="3"/>
      <c r="M21" s="3"/>
      <c r="O21" s="3"/>
      <c r="Q21" s="3"/>
      <c r="S21" s="3"/>
      <c r="U21" s="3"/>
      <c r="W21" s="3"/>
      <c r="Y21" s="5"/>
      <c r="Z21" s="3"/>
      <c r="AA21" s="3"/>
    </row>
    <row r="22" spans="1:27" ht="21" x14ac:dyDescent="0.55000000000000004">
      <c r="A22" s="2"/>
      <c r="C22" s="3"/>
      <c r="E22" s="3"/>
      <c r="G22" s="3"/>
      <c r="I22" s="3"/>
      <c r="K22" s="3"/>
      <c r="M22" s="3"/>
      <c r="O22" s="3"/>
      <c r="Q22" s="3"/>
      <c r="S22" s="3"/>
      <c r="U22" s="3"/>
      <c r="W22" s="3"/>
      <c r="Y22" s="5"/>
      <c r="Z22" s="3"/>
      <c r="AA22" s="3"/>
    </row>
    <row r="23" spans="1:27" ht="21" x14ac:dyDescent="0.55000000000000004">
      <c r="A23" s="2"/>
      <c r="C23" s="3"/>
      <c r="E23" s="3"/>
      <c r="G23" s="3"/>
      <c r="I23" s="3"/>
      <c r="K23" s="3"/>
      <c r="M23" s="3"/>
      <c r="O23" s="3"/>
      <c r="Q23" s="3"/>
      <c r="S23" s="3"/>
      <c r="U23" s="3"/>
      <c r="W23" s="3"/>
      <c r="Y23" s="5"/>
      <c r="Z23" s="3"/>
      <c r="AA23" s="3"/>
    </row>
    <row r="24" spans="1:27" ht="21" x14ac:dyDescent="0.55000000000000004">
      <c r="A24" s="2"/>
      <c r="C24" s="3"/>
      <c r="E24" s="3"/>
      <c r="G24" s="3"/>
      <c r="I24" s="3"/>
      <c r="K24" s="3"/>
      <c r="M24" s="3"/>
      <c r="O24" s="3"/>
      <c r="Q24" s="3"/>
      <c r="S24" s="3"/>
      <c r="U24" s="3"/>
      <c r="W24" s="3"/>
      <c r="Y24" s="5"/>
      <c r="Z24" s="3"/>
      <c r="AA24" s="3"/>
    </row>
    <row r="25" spans="1:27" ht="21" x14ac:dyDescent="0.55000000000000004">
      <c r="A25" s="2"/>
      <c r="C25" s="3"/>
      <c r="E25" s="3"/>
      <c r="G25" s="3"/>
      <c r="I25" s="3"/>
      <c r="K25" s="3"/>
      <c r="M25" s="3"/>
      <c r="O25" s="3"/>
      <c r="Q25" s="3"/>
      <c r="S25" s="3"/>
      <c r="U25" s="3"/>
      <c r="W25" s="3"/>
      <c r="Y25" s="5"/>
      <c r="Z25" s="3"/>
      <c r="AA25" s="3"/>
    </row>
    <row r="26" spans="1:27" ht="21" x14ac:dyDescent="0.55000000000000004">
      <c r="A26" s="2"/>
      <c r="C26" s="3"/>
      <c r="E26" s="3"/>
      <c r="G26" s="3"/>
      <c r="I26" s="3"/>
      <c r="K26" s="3"/>
      <c r="M26" s="3"/>
      <c r="O26" s="3"/>
      <c r="Q26" s="3"/>
      <c r="S26" s="3"/>
      <c r="U26" s="3"/>
      <c r="W26" s="3"/>
      <c r="Y26" s="5"/>
      <c r="Z26" s="3"/>
      <c r="AA26" s="3"/>
    </row>
    <row r="27" spans="1:27" ht="21" x14ac:dyDescent="0.55000000000000004">
      <c r="A27" s="2"/>
      <c r="C27" s="3"/>
      <c r="E27" s="3"/>
      <c r="G27" s="3"/>
      <c r="I27" s="3"/>
      <c r="K27" s="3"/>
      <c r="M27" s="3"/>
      <c r="O27" s="3"/>
      <c r="Q27" s="3"/>
      <c r="S27" s="3"/>
      <c r="U27" s="3"/>
      <c r="W27" s="3"/>
      <c r="Y27" s="5"/>
      <c r="Z27" s="3"/>
      <c r="AA27" s="3"/>
    </row>
    <row r="28" spans="1:27" ht="21" x14ac:dyDescent="0.55000000000000004">
      <c r="A28" s="2"/>
      <c r="C28" s="3"/>
      <c r="E28" s="3"/>
      <c r="G28" s="3"/>
      <c r="I28" s="3"/>
      <c r="K28" s="3"/>
      <c r="M28" s="3"/>
      <c r="O28" s="3"/>
      <c r="Q28" s="3"/>
      <c r="S28" s="3"/>
      <c r="U28" s="3"/>
      <c r="W28" s="3"/>
      <c r="Y28" s="5"/>
      <c r="Z28" s="3"/>
      <c r="AA28" s="3"/>
    </row>
    <row r="29" spans="1:27" ht="21" x14ac:dyDescent="0.55000000000000004">
      <c r="A29" s="2"/>
      <c r="C29" s="3"/>
      <c r="E29" s="3"/>
      <c r="G29" s="3"/>
      <c r="I29" s="3"/>
      <c r="K29" s="3"/>
      <c r="M29" s="3"/>
      <c r="O29" s="3"/>
      <c r="Q29" s="3"/>
      <c r="S29" s="3"/>
      <c r="U29" s="3"/>
      <c r="W29" s="3"/>
      <c r="Y29" s="5"/>
      <c r="Z29" s="3"/>
      <c r="AA29" s="3"/>
    </row>
    <row r="30" spans="1:27" ht="21" x14ac:dyDescent="0.55000000000000004">
      <c r="A30" s="2"/>
      <c r="C30" s="3"/>
      <c r="E30" s="3"/>
      <c r="G30" s="3"/>
      <c r="I30" s="3"/>
      <c r="K30" s="3"/>
      <c r="M30" s="3"/>
      <c r="O30" s="3"/>
      <c r="Q30" s="3"/>
      <c r="S30" s="3"/>
      <c r="U30" s="3"/>
      <c r="W30" s="3"/>
      <c r="Y30" s="5"/>
      <c r="Z30" s="3"/>
      <c r="AA30" s="3"/>
    </row>
    <row r="31" spans="1:27" ht="21" x14ac:dyDescent="0.55000000000000004">
      <c r="A31" s="2"/>
      <c r="C31" s="3"/>
      <c r="E31" s="3"/>
      <c r="G31" s="3"/>
      <c r="I31" s="3"/>
      <c r="K31" s="3"/>
      <c r="M31" s="3"/>
      <c r="O31" s="3"/>
      <c r="Q31" s="3"/>
      <c r="S31" s="3"/>
      <c r="U31" s="3"/>
      <c r="W31" s="3"/>
      <c r="Y31" s="5"/>
      <c r="Z31" s="3"/>
      <c r="AA31" s="3"/>
    </row>
    <row r="32" spans="1:27" ht="21" x14ac:dyDescent="0.55000000000000004">
      <c r="A32" s="2"/>
      <c r="C32" s="3"/>
      <c r="E32" s="3"/>
      <c r="G32" s="3"/>
      <c r="I32" s="3"/>
      <c r="K32" s="3"/>
      <c r="M32" s="3"/>
      <c r="O32" s="3"/>
      <c r="Q32" s="3"/>
      <c r="S32" s="3"/>
      <c r="U32" s="3"/>
      <c r="W32" s="3"/>
      <c r="Y32" s="5"/>
      <c r="Z32" s="3"/>
      <c r="AA32" s="3"/>
    </row>
    <row r="33" spans="1:27" ht="21" x14ac:dyDescent="0.55000000000000004">
      <c r="A33" s="2"/>
      <c r="C33" s="3"/>
      <c r="E33" s="3"/>
      <c r="G33" s="3"/>
      <c r="I33" s="3"/>
      <c r="K33" s="3"/>
      <c r="M33" s="3"/>
      <c r="O33" s="3"/>
      <c r="Q33" s="3"/>
      <c r="S33" s="3"/>
      <c r="U33" s="3"/>
      <c r="W33" s="3"/>
      <c r="Y33" s="5"/>
      <c r="Z33" s="3"/>
      <c r="AA33" s="3"/>
    </row>
    <row r="34" spans="1:27" ht="21" x14ac:dyDescent="0.55000000000000004">
      <c r="A34" s="2"/>
      <c r="C34" s="3"/>
      <c r="E34" s="3"/>
      <c r="G34" s="3"/>
      <c r="I34" s="3"/>
      <c r="K34" s="3"/>
      <c r="M34" s="3"/>
      <c r="O34" s="3"/>
      <c r="Q34" s="3"/>
      <c r="S34" s="3"/>
      <c r="U34" s="3"/>
      <c r="W34" s="3"/>
      <c r="Y34" s="5"/>
      <c r="Z34" s="3"/>
      <c r="AA34" s="3"/>
    </row>
    <row r="35" spans="1:27" ht="21" x14ac:dyDescent="0.55000000000000004">
      <c r="A35" s="2"/>
      <c r="C35" s="3"/>
      <c r="E35" s="3"/>
      <c r="G35" s="3"/>
      <c r="I35" s="3"/>
      <c r="K35" s="3"/>
      <c r="M35" s="3"/>
      <c r="O35" s="3"/>
      <c r="Q35" s="3"/>
      <c r="S35" s="3"/>
      <c r="U35" s="3"/>
      <c r="W35" s="3"/>
      <c r="Y35" s="5"/>
      <c r="Z35" s="3"/>
      <c r="AA35" s="3"/>
    </row>
    <row r="36" spans="1:27" ht="21" x14ac:dyDescent="0.55000000000000004">
      <c r="A36" s="2" t="s">
        <v>142</v>
      </c>
      <c r="C36" s="3">
        <v>825106995</v>
      </c>
      <c r="E36" s="3">
        <v>140874647544</v>
      </c>
      <c r="G36" s="3">
        <v>1068717359952.77</v>
      </c>
      <c r="I36" s="3"/>
      <c r="K36" s="3"/>
      <c r="M36" s="3"/>
      <c r="O36" s="3"/>
      <c r="Q36" s="3"/>
      <c r="S36" s="3"/>
      <c r="U36" s="3"/>
      <c r="W36" s="3"/>
      <c r="Y36" s="5"/>
      <c r="Z36" s="3"/>
      <c r="AA36" s="3"/>
    </row>
    <row r="37" spans="1:27" ht="21" x14ac:dyDescent="0.55000000000000004">
      <c r="A37" s="2" t="s">
        <v>122</v>
      </c>
      <c r="C37" s="3">
        <v>8500000</v>
      </c>
      <c r="E37" s="3">
        <v>33709768560</v>
      </c>
      <c r="G37" s="3">
        <v>158393458250</v>
      </c>
      <c r="I37" s="3"/>
      <c r="K37" s="3"/>
      <c r="M37" s="3"/>
      <c r="O37" s="3"/>
      <c r="Q37" s="3"/>
      <c r="S37" s="3"/>
      <c r="U37" s="3"/>
      <c r="W37" s="3"/>
      <c r="Y37" s="5"/>
      <c r="Z37" s="3"/>
      <c r="AA37" s="3"/>
    </row>
    <row r="38" spans="1:27" ht="21" x14ac:dyDescent="0.55000000000000004">
      <c r="A38" s="2" t="s">
        <v>143</v>
      </c>
      <c r="C38" s="3">
        <v>20000000</v>
      </c>
      <c r="E38" s="3">
        <v>47488472504</v>
      </c>
      <c r="G38" s="3">
        <v>182701125000</v>
      </c>
      <c r="I38" s="3"/>
      <c r="K38" s="3"/>
      <c r="M38" s="3"/>
      <c r="O38" s="3"/>
      <c r="Q38" s="3"/>
      <c r="S38" s="3"/>
      <c r="U38" s="3"/>
      <c r="W38" s="3"/>
      <c r="Y38" s="5"/>
      <c r="Z38" s="3"/>
      <c r="AA38" s="3"/>
    </row>
    <row r="39" spans="1:27" ht="21" x14ac:dyDescent="0.55000000000000004">
      <c r="A39" s="2" t="s">
        <v>144</v>
      </c>
      <c r="C39" s="3">
        <v>53000000</v>
      </c>
      <c r="E39" s="3">
        <v>72969851390</v>
      </c>
      <c r="G39" s="3">
        <v>500375305500</v>
      </c>
      <c r="I39" s="3"/>
      <c r="K39" s="3"/>
      <c r="M39" s="3"/>
      <c r="O39" s="3"/>
      <c r="Q39" s="3"/>
      <c r="S39" s="3"/>
      <c r="U39" s="3"/>
      <c r="W39" s="3"/>
      <c r="Y39" s="5"/>
      <c r="Z39" s="3"/>
      <c r="AA39" s="3"/>
    </row>
    <row r="40" spans="1:27" ht="21" x14ac:dyDescent="0.55000000000000004">
      <c r="A40" s="2" t="s">
        <v>145</v>
      </c>
      <c r="C40" s="3">
        <v>1000000</v>
      </c>
      <c r="E40" s="3">
        <v>1392463150</v>
      </c>
      <c r="G40" s="3">
        <v>17152120250</v>
      </c>
      <c r="I40" s="3"/>
      <c r="K40" s="3"/>
      <c r="M40" s="3"/>
      <c r="O40" s="3"/>
      <c r="Q40" s="3"/>
      <c r="S40" s="3"/>
      <c r="U40" s="3"/>
      <c r="W40" s="3"/>
      <c r="Y40" s="5"/>
      <c r="Z40" s="3"/>
      <c r="AA40" s="3"/>
    </row>
    <row r="41" spans="1:27" ht="21" x14ac:dyDescent="0.55000000000000004">
      <c r="A41" s="2" t="s">
        <v>164</v>
      </c>
      <c r="C41" s="3">
        <v>0</v>
      </c>
      <c r="E41" s="3">
        <v>0</v>
      </c>
      <c r="G41" s="3">
        <v>0</v>
      </c>
      <c r="I41" s="3"/>
      <c r="K41" s="3"/>
      <c r="M41" s="3"/>
      <c r="O41" s="3"/>
      <c r="Q41" s="3"/>
      <c r="S41" s="3"/>
      <c r="U41" s="3"/>
      <c r="W41" s="3"/>
      <c r="Y41" s="5"/>
      <c r="Z41" s="3"/>
      <c r="AA41" s="3"/>
    </row>
    <row r="42" spans="1:27" ht="21" x14ac:dyDescent="0.55000000000000004">
      <c r="A42" s="2" t="s">
        <v>165</v>
      </c>
      <c r="C42" s="3">
        <v>0</v>
      </c>
      <c r="E42" s="3">
        <v>0</v>
      </c>
      <c r="G42" s="3">
        <v>0</v>
      </c>
      <c r="I42" s="3"/>
      <c r="K42" s="3"/>
      <c r="M42" s="3"/>
      <c r="O42" s="3"/>
      <c r="Q42" s="3"/>
      <c r="S42" s="3"/>
      <c r="U42" s="3"/>
      <c r="W42" s="3"/>
      <c r="Y42" s="5"/>
      <c r="Z42" s="3"/>
      <c r="AA42" s="3"/>
    </row>
    <row r="43" spans="1:27" x14ac:dyDescent="0.45">
      <c r="I43" s="3"/>
      <c r="K43" s="3"/>
      <c r="M43" s="3"/>
      <c r="O43" s="3"/>
      <c r="Q43" s="3"/>
      <c r="S43" s="3"/>
      <c r="U43" s="3"/>
      <c r="W43" s="3"/>
      <c r="Y43" s="5"/>
      <c r="Z43" s="3"/>
      <c r="AA43" s="3"/>
    </row>
    <row r="44" spans="1:27" x14ac:dyDescent="0.45">
      <c r="U44" s="3"/>
      <c r="Y44" s="5"/>
      <c r="Z44" s="3"/>
      <c r="AA44" s="3"/>
    </row>
    <row r="47" spans="1:27" x14ac:dyDescent="0.45">
      <c r="U47" s="3"/>
    </row>
    <row r="48" spans="1:27" x14ac:dyDescent="0.45">
      <c r="W48" s="3"/>
    </row>
  </sheetData>
  <mergeCells count="8">
    <mergeCell ref="A2:G2"/>
    <mergeCell ref="A1:G1"/>
    <mergeCell ref="A5"/>
    <mergeCell ref="C5"/>
    <mergeCell ref="E5"/>
    <mergeCell ref="G5"/>
    <mergeCell ref="A3:G3"/>
    <mergeCell ref="A4:V4"/>
  </mergeCells>
  <printOptions horizontalCentered="1"/>
  <pageMargins left="0" right="0" top="0.39370078740157483" bottom="0.74803149606299213" header="0" footer="0.19685039370078741"/>
  <pageSetup paperSize="9" scale="105" firstPageNumber="7" orientation="landscape" useFirstPageNumber="1" r:id="rId1"/>
  <headerFooter>
    <oddFooter>&amp;C&amp;"B Nazanin,Regular"&amp;P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4"/>
  <sheetViews>
    <sheetView rightToLeft="1" view="pageBreakPreview" topLeftCell="A44" zoomScale="70" zoomScaleNormal="100" zoomScaleSheetLayoutView="70" zoomScalePageLayoutView="80" workbookViewId="0">
      <selection activeCell="Q64" sqref="Q64"/>
    </sheetView>
  </sheetViews>
  <sheetFormatPr defaultRowHeight="21" customHeight="1" x14ac:dyDescent="0.55000000000000004"/>
  <cols>
    <col min="1" max="1" width="43" style="107" bestFit="1" customWidth="1"/>
    <col min="2" max="2" width="1.7109375" style="107" customWidth="1"/>
    <col min="3" max="3" width="19.28515625" style="107" bestFit="1" customWidth="1"/>
    <col min="4" max="4" width="1.7109375" style="107" customWidth="1"/>
    <col min="5" max="5" width="22.85546875" style="107" bestFit="1" customWidth="1"/>
    <col min="6" max="6" width="1.7109375" style="107" customWidth="1"/>
    <col min="7" max="7" width="20.7109375" style="107" bestFit="1" customWidth="1"/>
    <col min="8" max="8" width="1.7109375" style="107" customWidth="1"/>
    <col min="9" max="9" width="22.85546875" style="107" bestFit="1" customWidth="1"/>
    <col min="10" max="10" width="1.7109375" style="107" customWidth="1"/>
    <col min="11" max="11" width="14.140625" style="107" customWidth="1"/>
    <col min="12" max="12" width="1.7109375" style="107" customWidth="1"/>
    <col min="13" max="13" width="24" style="107" bestFit="1" customWidth="1"/>
    <col min="14" max="14" width="1.7109375" style="107" customWidth="1"/>
    <col min="15" max="15" width="22" style="107" bestFit="1" customWidth="1"/>
    <col min="16" max="16" width="1.7109375" style="107" customWidth="1"/>
    <col min="17" max="17" width="25.85546875" style="115" bestFit="1" customWidth="1"/>
    <col min="18" max="18" width="1.7109375" style="107" customWidth="1"/>
    <col min="19" max="19" width="26.7109375" style="107" customWidth="1"/>
    <col min="20" max="20" width="1.7109375" style="107" customWidth="1"/>
    <col min="21" max="21" width="17" style="108" customWidth="1"/>
    <col min="22" max="22" width="2.7109375" style="106" bestFit="1" customWidth="1"/>
    <col min="23" max="23" width="27.7109375" style="106" hidden="1" customWidth="1"/>
    <col min="24" max="24" width="17.5703125" style="106" bestFit="1" customWidth="1"/>
    <col min="25" max="25" width="26.42578125" style="106" hidden="1" customWidth="1"/>
    <col min="26" max="26" width="9.140625" style="106"/>
    <col min="27" max="27" width="13.85546875" style="106" bestFit="1" customWidth="1"/>
    <col min="28" max="28" width="9.140625" style="106"/>
    <col min="29" max="29" width="9.28515625" style="106" bestFit="1" customWidth="1"/>
    <col min="30" max="30" width="9.140625" style="106"/>
    <col min="31" max="31" width="9.28515625" style="106" bestFit="1" customWidth="1"/>
    <col min="32" max="32" width="9.140625" style="106"/>
    <col min="33" max="33" width="9.28515625" style="106" bestFit="1" customWidth="1"/>
    <col min="34" max="34" width="9.140625" style="106"/>
    <col min="35" max="35" width="12.140625" style="106" bestFit="1" customWidth="1"/>
    <col min="36" max="36" width="9.140625" style="106"/>
    <col min="37" max="37" width="16.28515625" style="106" bestFit="1" customWidth="1"/>
    <col min="38" max="38" width="9.140625" style="106"/>
    <col min="39" max="39" width="16.28515625" style="106" bestFit="1" customWidth="1"/>
    <col min="40" max="40" width="9.140625" style="106"/>
    <col min="41" max="41" width="15" style="106" bestFit="1" customWidth="1"/>
    <col min="42" max="16384" width="9.140625" style="106"/>
  </cols>
  <sheetData>
    <row r="1" spans="1:27" ht="21" customHeight="1" x14ac:dyDescent="0.55000000000000004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</row>
    <row r="2" spans="1:27" ht="21" customHeight="1" x14ac:dyDescent="0.55000000000000004">
      <c r="A2" s="295" t="s">
        <v>66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W2" s="126">
        <v>32640821653468</v>
      </c>
    </row>
    <row r="3" spans="1:27" ht="21" customHeight="1" x14ac:dyDescent="0.55000000000000004">
      <c r="A3" s="295" t="str">
        <f>سهام!A3</f>
        <v>برای ماه منتهی به 1399/08/30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</row>
    <row r="4" spans="1:27" ht="27.75" customHeight="1" x14ac:dyDescent="0.75">
      <c r="A4" s="294" t="s">
        <v>107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</row>
    <row r="5" spans="1:27" ht="21" customHeight="1" x14ac:dyDescent="0.55000000000000004">
      <c r="A5" s="296" t="s">
        <v>2</v>
      </c>
      <c r="C5" s="297" t="s">
        <v>68</v>
      </c>
      <c r="D5" s="297" t="s">
        <v>68</v>
      </c>
      <c r="E5" s="297" t="s">
        <v>68</v>
      </c>
      <c r="F5" s="297" t="s">
        <v>68</v>
      </c>
      <c r="G5" s="297" t="s">
        <v>68</v>
      </c>
      <c r="H5" s="297" t="s">
        <v>68</v>
      </c>
      <c r="I5" s="297" t="s">
        <v>68</v>
      </c>
      <c r="J5" s="297" t="s">
        <v>68</v>
      </c>
      <c r="K5" s="297" t="s">
        <v>68</v>
      </c>
      <c r="M5" s="297" t="s">
        <v>69</v>
      </c>
      <c r="N5" s="297" t="s">
        <v>69</v>
      </c>
      <c r="O5" s="297" t="s">
        <v>69</v>
      </c>
      <c r="P5" s="297" t="s">
        <v>69</v>
      </c>
      <c r="Q5" s="297" t="s">
        <v>69</v>
      </c>
      <c r="R5" s="297" t="s">
        <v>69</v>
      </c>
      <c r="S5" s="297" t="s">
        <v>69</v>
      </c>
      <c r="T5" s="297" t="s">
        <v>69</v>
      </c>
      <c r="U5" s="297" t="s">
        <v>69</v>
      </c>
    </row>
    <row r="6" spans="1:27" ht="21" customHeight="1" x14ac:dyDescent="0.55000000000000004">
      <c r="A6" s="297" t="s">
        <v>2</v>
      </c>
      <c r="C6" s="297" t="s">
        <v>83</v>
      </c>
      <c r="D6" s="186"/>
      <c r="E6" s="297" t="s">
        <v>84</v>
      </c>
      <c r="F6" s="186"/>
      <c r="G6" s="297" t="s">
        <v>85</v>
      </c>
      <c r="H6" s="186"/>
      <c r="I6" s="297" t="s">
        <v>57</v>
      </c>
      <c r="J6" s="186"/>
      <c r="K6" s="299" t="s">
        <v>86</v>
      </c>
      <c r="L6" s="186"/>
      <c r="M6" s="297" t="s">
        <v>83</v>
      </c>
      <c r="N6" s="186"/>
      <c r="O6" s="297" t="s">
        <v>84</v>
      </c>
      <c r="P6" s="186"/>
      <c r="Q6" s="297" t="s">
        <v>85</v>
      </c>
      <c r="R6" s="186"/>
      <c r="S6" s="297" t="s">
        <v>57</v>
      </c>
      <c r="T6" s="186"/>
      <c r="U6" s="298" t="s">
        <v>86</v>
      </c>
    </row>
    <row r="7" spans="1:27" ht="21" customHeight="1" x14ac:dyDescent="0.55000000000000004">
      <c r="A7" s="2" t="s">
        <v>295</v>
      </c>
      <c r="C7" s="38">
        <v>0</v>
      </c>
      <c r="D7" s="185"/>
      <c r="E7" s="38">
        <v>0</v>
      </c>
      <c r="F7" s="185"/>
      <c r="G7" s="38">
        <v>0</v>
      </c>
      <c r="H7" s="185"/>
      <c r="I7" s="38">
        <v>0</v>
      </c>
      <c r="J7" s="186"/>
      <c r="K7" s="217">
        <f>I7/$I$64</f>
        <v>0</v>
      </c>
      <c r="L7" s="186"/>
      <c r="M7" s="38">
        <v>0</v>
      </c>
      <c r="N7" s="185"/>
      <c r="O7" s="38">
        <v>0</v>
      </c>
      <c r="P7" s="185"/>
      <c r="Q7" s="38">
        <v>7293171602</v>
      </c>
      <c r="R7" s="185"/>
      <c r="S7" s="38">
        <f>Q7+O7+M7</f>
        <v>7293171602</v>
      </c>
      <c r="T7" s="186"/>
      <c r="U7" s="217">
        <f>S7/$S$64</f>
        <v>3.1566462634139984E-3</v>
      </c>
      <c r="W7" s="110"/>
      <c r="X7" s="111"/>
      <c r="AA7" s="111"/>
    </row>
    <row r="8" spans="1:27" ht="21" customHeight="1" x14ac:dyDescent="0.55000000000000004">
      <c r="A8" s="2" t="s">
        <v>239</v>
      </c>
      <c r="C8" s="38">
        <v>0</v>
      </c>
      <c r="D8" s="185"/>
      <c r="E8" s="38">
        <v>0</v>
      </c>
      <c r="F8" s="185"/>
      <c r="G8" s="38">
        <v>0</v>
      </c>
      <c r="H8" s="185"/>
      <c r="I8" s="38">
        <v>0</v>
      </c>
      <c r="J8" s="186"/>
      <c r="K8" s="217">
        <f t="shared" ref="K8:K43" si="0">I8/$I$64</f>
        <v>0</v>
      </c>
      <c r="L8" s="186"/>
      <c r="M8" s="38">
        <v>0</v>
      </c>
      <c r="N8" s="185"/>
      <c r="O8" s="38">
        <v>-120</v>
      </c>
      <c r="P8" s="185"/>
      <c r="Q8" s="38">
        <v>613948467</v>
      </c>
      <c r="R8" s="185"/>
      <c r="S8" s="38">
        <f t="shared" ref="S8:S44" si="1">Q8+O8+M8</f>
        <v>613948347</v>
      </c>
      <c r="T8" s="186"/>
      <c r="U8" s="217">
        <f t="shared" ref="U8:U44" si="2">S8/$S$64</f>
        <v>2.6573044777326919E-4</v>
      </c>
      <c r="W8" s="110"/>
      <c r="X8" s="111"/>
    </row>
    <row r="9" spans="1:27" s="115" customFormat="1" ht="21" customHeight="1" x14ac:dyDescent="0.55000000000000004">
      <c r="A9" s="2" t="s">
        <v>296</v>
      </c>
      <c r="B9" s="107"/>
      <c r="C9" s="38">
        <v>0</v>
      </c>
      <c r="D9" s="185"/>
      <c r="E9" s="38">
        <v>0</v>
      </c>
      <c r="F9" s="185"/>
      <c r="G9" s="38">
        <v>0</v>
      </c>
      <c r="H9" s="185"/>
      <c r="I9" s="38">
        <v>0</v>
      </c>
      <c r="J9" s="186"/>
      <c r="K9" s="217">
        <f t="shared" si="0"/>
        <v>0</v>
      </c>
      <c r="L9" s="186"/>
      <c r="M9" s="38">
        <v>1508751240</v>
      </c>
      <c r="N9" s="185"/>
      <c r="O9" s="38">
        <v>0</v>
      </c>
      <c r="P9" s="185"/>
      <c r="Q9" s="38">
        <v>-144657176</v>
      </c>
      <c r="R9" s="185"/>
      <c r="S9" s="38">
        <f t="shared" si="1"/>
        <v>1364094064</v>
      </c>
      <c r="T9" s="186"/>
      <c r="U9" s="217">
        <f t="shared" si="2"/>
        <v>5.9041013499394363E-4</v>
      </c>
      <c r="V9" s="106"/>
      <c r="W9" s="112"/>
      <c r="X9" s="106"/>
      <c r="Y9" s="113"/>
      <c r="Z9" s="114"/>
      <c r="AA9" s="114"/>
    </row>
    <row r="10" spans="1:27" ht="21" customHeight="1" x14ac:dyDescent="0.55000000000000004">
      <c r="A10" s="2" t="s">
        <v>130</v>
      </c>
      <c r="C10" s="38">
        <v>0</v>
      </c>
      <c r="D10" s="185"/>
      <c r="E10" s="38">
        <v>0</v>
      </c>
      <c r="F10" s="185"/>
      <c r="G10" s="38">
        <v>0</v>
      </c>
      <c r="H10" s="185"/>
      <c r="I10" s="38">
        <v>0</v>
      </c>
      <c r="J10" s="186"/>
      <c r="K10" s="217">
        <f t="shared" si="0"/>
        <v>0</v>
      </c>
      <c r="L10" s="186"/>
      <c r="M10" s="38">
        <v>0</v>
      </c>
      <c r="N10" s="185"/>
      <c r="O10" s="38">
        <v>0</v>
      </c>
      <c r="P10" s="185"/>
      <c r="Q10" s="38">
        <v>50015288572</v>
      </c>
      <c r="R10" s="185"/>
      <c r="S10" s="38">
        <f t="shared" si="1"/>
        <v>50015288572</v>
      </c>
      <c r="T10" s="186"/>
      <c r="U10" s="217">
        <f t="shared" si="2"/>
        <v>2.1647725077671449E-2</v>
      </c>
      <c r="W10" s="112"/>
      <c r="Y10" s="113">
        <f>S64</f>
        <v>2310417764109</v>
      </c>
      <c r="Z10" s="114"/>
      <c r="AA10" s="114"/>
    </row>
    <row r="11" spans="1:27" ht="21" customHeight="1" x14ac:dyDescent="0.55000000000000004">
      <c r="A11" s="2" t="s">
        <v>297</v>
      </c>
      <c r="C11" s="38">
        <v>0</v>
      </c>
      <c r="D11" s="185"/>
      <c r="E11" s="38">
        <v>0</v>
      </c>
      <c r="F11" s="185"/>
      <c r="G11" s="38">
        <v>0</v>
      </c>
      <c r="H11" s="185"/>
      <c r="I11" s="38">
        <v>0</v>
      </c>
      <c r="J11" s="186"/>
      <c r="K11" s="217">
        <f t="shared" si="0"/>
        <v>0</v>
      </c>
      <c r="L11" s="186"/>
      <c r="M11" s="38">
        <v>28678546</v>
      </c>
      <c r="N11" s="185"/>
      <c r="O11" s="38">
        <v>0</v>
      </c>
      <c r="P11" s="185"/>
      <c r="Q11" s="38">
        <v>35190434</v>
      </c>
      <c r="R11" s="185"/>
      <c r="S11" s="38">
        <f t="shared" si="1"/>
        <v>63868980</v>
      </c>
      <c r="T11" s="186"/>
      <c r="U11" s="217">
        <f t="shared" si="2"/>
        <v>2.7643909682555062E-5</v>
      </c>
      <c r="W11" s="112"/>
      <c r="Y11" s="113">
        <f>'سرمایه‌گذاری در اوراق بهادار '!Q40</f>
        <v>2261322428364</v>
      </c>
      <c r="Z11" s="114"/>
      <c r="AA11" s="114"/>
    </row>
    <row r="12" spans="1:27" ht="21" customHeight="1" x14ac:dyDescent="0.55000000000000004">
      <c r="A12" s="2" t="s">
        <v>281</v>
      </c>
      <c r="C12" s="38">
        <v>0</v>
      </c>
      <c r="D12" s="185"/>
      <c r="E12" s="38">
        <v>1528577381</v>
      </c>
      <c r="F12" s="185"/>
      <c r="G12" s="38">
        <v>0</v>
      </c>
      <c r="H12" s="185"/>
      <c r="I12" s="38">
        <v>1528577381</v>
      </c>
      <c r="J12" s="186"/>
      <c r="K12" s="217">
        <f t="shared" si="0"/>
        <v>-1.6833931629868272E-2</v>
      </c>
      <c r="L12" s="186"/>
      <c r="M12" s="38">
        <v>60000000000</v>
      </c>
      <c r="N12" s="185"/>
      <c r="O12" s="38">
        <v>26462394642</v>
      </c>
      <c r="P12" s="185"/>
      <c r="Q12" s="38">
        <v>8519095829</v>
      </c>
      <c r="R12" s="185"/>
      <c r="S12" s="38">
        <f t="shared" si="1"/>
        <v>94981490471</v>
      </c>
      <c r="T12" s="186"/>
      <c r="U12" s="217">
        <f t="shared" si="2"/>
        <v>4.1110093571163783E-2</v>
      </c>
      <c r="W12" s="112"/>
      <c r="Y12" s="113">
        <f>'درآمد سپرده بانکی '!G24</f>
        <v>1672192222</v>
      </c>
      <c r="Z12" s="114"/>
      <c r="AA12" s="114"/>
    </row>
    <row r="13" spans="1:27" ht="21" customHeight="1" x14ac:dyDescent="0.55000000000000004">
      <c r="A13" s="2" t="s">
        <v>242</v>
      </c>
      <c r="C13" s="38">
        <v>0</v>
      </c>
      <c r="D13" s="185"/>
      <c r="E13" s="38">
        <v>0</v>
      </c>
      <c r="F13" s="185"/>
      <c r="G13" s="38">
        <v>0</v>
      </c>
      <c r="H13" s="185"/>
      <c r="I13" s="38">
        <v>0</v>
      </c>
      <c r="J13" s="186"/>
      <c r="K13" s="217">
        <f t="shared" si="0"/>
        <v>0</v>
      </c>
      <c r="L13" s="186"/>
      <c r="M13" s="38">
        <v>0</v>
      </c>
      <c r="N13" s="185"/>
      <c r="O13" s="38">
        <v>0</v>
      </c>
      <c r="P13" s="185"/>
      <c r="Q13" s="38">
        <v>-23801767</v>
      </c>
      <c r="R13" s="185"/>
      <c r="S13" s="38">
        <f t="shared" si="1"/>
        <v>-23801767</v>
      </c>
      <c r="T13" s="186"/>
      <c r="U13" s="217">
        <f t="shared" si="2"/>
        <v>-1.0301932130953391E-5</v>
      </c>
      <c r="W13" s="112"/>
      <c r="Y13" s="113">
        <f>'سایر درآمدها '!E10</f>
        <v>36799130222</v>
      </c>
      <c r="Z13" s="114"/>
      <c r="AA13" s="114"/>
    </row>
    <row r="14" spans="1:27" ht="21" customHeight="1" x14ac:dyDescent="0.55000000000000004">
      <c r="A14" s="2" t="s">
        <v>122</v>
      </c>
      <c r="C14" s="38">
        <v>0</v>
      </c>
      <c r="D14" s="185"/>
      <c r="E14" s="38">
        <v>0</v>
      </c>
      <c r="F14" s="185"/>
      <c r="G14" s="38">
        <v>0</v>
      </c>
      <c r="H14" s="185"/>
      <c r="I14" s="38">
        <v>0</v>
      </c>
      <c r="J14" s="186"/>
      <c r="K14" s="217">
        <f t="shared" si="0"/>
        <v>0</v>
      </c>
      <c r="L14" s="186"/>
      <c r="M14" s="38">
        <v>0</v>
      </c>
      <c r="N14" s="185"/>
      <c r="O14" s="38">
        <v>0</v>
      </c>
      <c r="P14" s="185"/>
      <c r="Q14" s="38">
        <v>22306030144</v>
      </c>
      <c r="R14" s="185"/>
      <c r="S14" s="38">
        <f t="shared" si="1"/>
        <v>22306030144</v>
      </c>
      <c r="T14" s="186"/>
      <c r="U14" s="217">
        <f t="shared" si="2"/>
        <v>9.6545440787857689E-3</v>
      </c>
      <c r="W14" s="112"/>
      <c r="Y14" s="113"/>
      <c r="Z14" s="114"/>
      <c r="AA14" s="114"/>
    </row>
    <row r="15" spans="1:27" ht="21" customHeight="1" x14ac:dyDescent="0.55000000000000004">
      <c r="A15" s="2" t="s">
        <v>159</v>
      </c>
      <c r="C15" s="38">
        <v>0</v>
      </c>
      <c r="D15" s="185"/>
      <c r="E15" s="38">
        <v>0</v>
      </c>
      <c r="F15" s="185"/>
      <c r="G15" s="38">
        <v>0</v>
      </c>
      <c r="H15" s="185"/>
      <c r="I15" s="38">
        <v>0</v>
      </c>
      <c r="J15" s="186"/>
      <c r="K15" s="217">
        <f t="shared" si="0"/>
        <v>0</v>
      </c>
      <c r="L15" s="186"/>
      <c r="M15" s="38">
        <v>0</v>
      </c>
      <c r="N15" s="185"/>
      <c r="O15" s="38">
        <v>0</v>
      </c>
      <c r="P15" s="185"/>
      <c r="Q15" s="38">
        <v>138457073</v>
      </c>
      <c r="R15" s="185"/>
      <c r="S15" s="38">
        <f t="shared" si="1"/>
        <v>138457073</v>
      </c>
      <c r="T15" s="186"/>
      <c r="U15" s="217">
        <f t="shared" si="2"/>
        <v>5.9927288973816912E-5</v>
      </c>
      <c r="W15" s="112"/>
      <c r="Y15" s="113">
        <f>SUM(Y10:Y13)</f>
        <v>4610211514917</v>
      </c>
      <c r="Z15" s="114"/>
      <c r="AA15" s="114"/>
    </row>
    <row r="16" spans="1:27" ht="21" customHeight="1" x14ac:dyDescent="0.55000000000000004">
      <c r="A16" s="2" t="s">
        <v>15</v>
      </c>
      <c r="C16" s="38">
        <v>0</v>
      </c>
      <c r="D16" s="185"/>
      <c r="E16" s="38">
        <v>0</v>
      </c>
      <c r="F16" s="185"/>
      <c r="G16" s="38">
        <v>0</v>
      </c>
      <c r="H16" s="185"/>
      <c r="I16" s="38">
        <v>0</v>
      </c>
      <c r="J16" s="186"/>
      <c r="K16" s="217">
        <f t="shared" si="0"/>
        <v>0</v>
      </c>
      <c r="L16" s="186"/>
      <c r="M16" s="38">
        <v>0</v>
      </c>
      <c r="N16" s="185"/>
      <c r="O16" s="38">
        <v>0</v>
      </c>
      <c r="P16" s="185"/>
      <c r="Q16" s="38">
        <v>38399496570</v>
      </c>
      <c r="R16" s="185"/>
      <c r="S16" s="38">
        <f t="shared" si="1"/>
        <v>38399496570</v>
      </c>
      <c r="T16" s="186"/>
      <c r="U16" s="217">
        <f t="shared" si="2"/>
        <v>1.6620152929272752E-2</v>
      </c>
      <c r="W16" s="112"/>
      <c r="Y16" s="113"/>
      <c r="Z16" s="114"/>
      <c r="AA16" s="114"/>
    </row>
    <row r="17" spans="1:27" ht="21" customHeight="1" x14ac:dyDescent="0.55000000000000004">
      <c r="A17" s="2" t="s">
        <v>245</v>
      </c>
      <c r="C17" s="38">
        <v>0</v>
      </c>
      <c r="D17" s="185"/>
      <c r="E17" s="38">
        <v>0</v>
      </c>
      <c r="F17" s="185"/>
      <c r="G17" s="38">
        <v>0</v>
      </c>
      <c r="H17" s="185"/>
      <c r="I17" s="38">
        <v>0</v>
      </c>
      <c r="J17" s="186"/>
      <c r="K17" s="217">
        <f t="shared" si="0"/>
        <v>0</v>
      </c>
      <c r="L17" s="186"/>
      <c r="M17" s="38">
        <v>0</v>
      </c>
      <c r="N17" s="185"/>
      <c r="O17" s="38">
        <v>0</v>
      </c>
      <c r="P17" s="185"/>
      <c r="Q17" s="38">
        <v>210303696</v>
      </c>
      <c r="R17" s="185"/>
      <c r="S17" s="38">
        <f t="shared" si="1"/>
        <v>210303696</v>
      </c>
      <c r="T17" s="186"/>
      <c r="U17" s="217">
        <f t="shared" si="2"/>
        <v>9.1024099306604174E-5</v>
      </c>
      <c r="W17" s="112"/>
      <c r="Y17" s="113"/>
      <c r="Z17" s="114"/>
      <c r="AA17" s="114"/>
    </row>
    <row r="18" spans="1:27" ht="21" customHeight="1" x14ac:dyDescent="0.55000000000000004">
      <c r="A18" s="2" t="s">
        <v>246</v>
      </c>
      <c r="C18" s="38">
        <v>0</v>
      </c>
      <c r="D18" s="185"/>
      <c r="E18" s="38">
        <v>0</v>
      </c>
      <c r="F18" s="185"/>
      <c r="G18" s="38">
        <v>0</v>
      </c>
      <c r="H18" s="185"/>
      <c r="I18" s="38">
        <v>0</v>
      </c>
      <c r="J18" s="186"/>
      <c r="K18" s="217">
        <f t="shared" si="0"/>
        <v>0</v>
      </c>
      <c r="L18" s="186"/>
      <c r="M18" s="38">
        <v>0</v>
      </c>
      <c r="N18" s="185"/>
      <c r="O18" s="38">
        <v>0</v>
      </c>
      <c r="P18" s="185"/>
      <c r="Q18" s="38">
        <v>13621903134</v>
      </c>
      <c r="R18" s="185"/>
      <c r="S18" s="38">
        <f t="shared" si="1"/>
        <v>13621903134</v>
      </c>
      <c r="T18" s="186"/>
      <c r="U18" s="217">
        <f t="shared" si="2"/>
        <v>5.8958614955305338E-3</v>
      </c>
      <c r="W18" s="112"/>
      <c r="Y18" s="113"/>
      <c r="Z18" s="114"/>
      <c r="AA18" s="114"/>
    </row>
    <row r="19" spans="1:27" ht="21" customHeight="1" x14ac:dyDescent="0.55000000000000004">
      <c r="A19" s="2" t="s">
        <v>298</v>
      </c>
      <c r="C19" s="38">
        <v>0</v>
      </c>
      <c r="D19" s="185"/>
      <c r="E19" s="38">
        <v>0</v>
      </c>
      <c r="F19" s="185"/>
      <c r="G19" s="38">
        <v>0</v>
      </c>
      <c r="H19" s="185"/>
      <c r="I19" s="38">
        <v>0</v>
      </c>
      <c r="J19" s="186"/>
      <c r="K19" s="217">
        <f t="shared" si="0"/>
        <v>0</v>
      </c>
      <c r="L19" s="186"/>
      <c r="M19" s="38">
        <v>0</v>
      </c>
      <c r="N19" s="185"/>
      <c r="O19" s="38">
        <v>0</v>
      </c>
      <c r="P19" s="185"/>
      <c r="Q19" s="38">
        <v>268924029</v>
      </c>
      <c r="R19" s="185"/>
      <c r="S19" s="38">
        <f t="shared" si="1"/>
        <v>268924029</v>
      </c>
      <c r="T19" s="186"/>
      <c r="U19" s="217">
        <f t="shared" si="2"/>
        <v>1.1639627827381647E-4</v>
      </c>
      <c r="W19" s="112"/>
      <c r="Y19" s="113"/>
      <c r="Z19" s="114"/>
      <c r="AA19" s="114"/>
    </row>
    <row r="20" spans="1:27" ht="21" customHeight="1" x14ac:dyDescent="0.55000000000000004">
      <c r="A20" s="2" t="s">
        <v>128</v>
      </c>
      <c r="C20" s="38">
        <v>0</v>
      </c>
      <c r="D20" s="185"/>
      <c r="E20" s="38">
        <v>0</v>
      </c>
      <c r="F20" s="185"/>
      <c r="G20" s="38">
        <v>0</v>
      </c>
      <c r="H20" s="185"/>
      <c r="I20" s="38">
        <v>0</v>
      </c>
      <c r="J20" s="186"/>
      <c r="K20" s="217">
        <f t="shared" si="0"/>
        <v>0</v>
      </c>
      <c r="L20" s="186"/>
      <c r="M20" s="38">
        <v>0</v>
      </c>
      <c r="N20" s="185"/>
      <c r="O20" s="38">
        <v>0</v>
      </c>
      <c r="P20" s="185"/>
      <c r="Q20" s="38">
        <v>17063649199</v>
      </c>
      <c r="R20" s="185"/>
      <c r="S20" s="38">
        <f t="shared" si="1"/>
        <v>17063649199</v>
      </c>
      <c r="T20" s="186"/>
      <c r="U20" s="217">
        <f t="shared" si="2"/>
        <v>7.3855254508833398E-3</v>
      </c>
      <c r="W20" s="112"/>
      <c r="Y20" s="113"/>
      <c r="Z20" s="114"/>
      <c r="AA20" s="114"/>
    </row>
    <row r="21" spans="1:27" ht="21" customHeight="1" x14ac:dyDescent="0.55000000000000004">
      <c r="A21" s="2" t="s">
        <v>14</v>
      </c>
      <c r="C21" s="38">
        <v>0</v>
      </c>
      <c r="D21" s="185"/>
      <c r="E21" s="38">
        <v>0</v>
      </c>
      <c r="F21" s="185"/>
      <c r="G21" s="38">
        <v>0</v>
      </c>
      <c r="H21" s="185"/>
      <c r="I21" s="38">
        <v>0</v>
      </c>
      <c r="J21" s="186"/>
      <c r="K21" s="217">
        <f t="shared" si="0"/>
        <v>0</v>
      </c>
      <c r="L21" s="186"/>
      <c r="M21" s="38">
        <v>0</v>
      </c>
      <c r="N21" s="185"/>
      <c r="O21" s="38">
        <v>0</v>
      </c>
      <c r="P21" s="185"/>
      <c r="Q21" s="38">
        <v>3981583775</v>
      </c>
      <c r="R21" s="185"/>
      <c r="S21" s="38">
        <f t="shared" si="1"/>
        <v>3981583775</v>
      </c>
      <c r="T21" s="186"/>
      <c r="U21" s="217">
        <f t="shared" si="2"/>
        <v>1.7233176773705581E-3</v>
      </c>
      <c r="W21" s="112"/>
      <c r="Y21" s="113"/>
      <c r="Z21" s="114"/>
      <c r="AA21" s="114"/>
    </row>
    <row r="22" spans="1:27" ht="21" customHeight="1" x14ac:dyDescent="0.55000000000000004">
      <c r="A22" s="2" t="s">
        <v>129</v>
      </c>
      <c r="C22" s="38">
        <v>0</v>
      </c>
      <c r="D22" s="185"/>
      <c r="E22" s="38">
        <v>583080723</v>
      </c>
      <c r="F22" s="185"/>
      <c r="G22" s="38">
        <v>0</v>
      </c>
      <c r="H22" s="185"/>
      <c r="I22" s="38">
        <v>583080723</v>
      </c>
      <c r="J22" s="186"/>
      <c r="K22" s="217">
        <f t="shared" si="0"/>
        <v>-6.4213569739301011E-3</v>
      </c>
      <c r="L22" s="186"/>
      <c r="M22" s="38">
        <v>68309161290</v>
      </c>
      <c r="N22" s="185"/>
      <c r="O22" s="38">
        <v>-16847232122</v>
      </c>
      <c r="P22" s="185"/>
      <c r="Q22" s="38">
        <v>47184474683</v>
      </c>
      <c r="R22" s="185"/>
      <c r="S22" s="38">
        <f t="shared" si="1"/>
        <v>98646403851</v>
      </c>
      <c r="T22" s="186"/>
      <c r="U22" s="217">
        <f t="shared" si="2"/>
        <v>4.2696349285144305E-2</v>
      </c>
      <c r="W22" s="112"/>
      <c r="Y22" s="113"/>
      <c r="Z22" s="114"/>
      <c r="AA22" s="114"/>
    </row>
    <row r="23" spans="1:27" ht="21" customHeight="1" x14ac:dyDescent="0.55000000000000004">
      <c r="A23" s="2" t="s">
        <v>143</v>
      </c>
      <c r="C23" s="38">
        <v>0</v>
      </c>
      <c r="D23" s="185"/>
      <c r="E23" s="38">
        <v>0</v>
      </c>
      <c r="F23" s="185"/>
      <c r="G23" s="38">
        <v>0</v>
      </c>
      <c r="H23" s="185"/>
      <c r="I23" s="38">
        <v>0</v>
      </c>
      <c r="J23" s="186"/>
      <c r="K23" s="217">
        <f t="shared" si="0"/>
        <v>0</v>
      </c>
      <c r="L23" s="186"/>
      <c r="M23" s="38">
        <v>2500000000</v>
      </c>
      <c r="N23" s="185"/>
      <c r="O23" s="38">
        <v>0</v>
      </c>
      <c r="P23" s="185"/>
      <c r="Q23" s="38">
        <v>117797200424</v>
      </c>
      <c r="R23" s="185"/>
      <c r="S23" s="38">
        <f t="shared" si="1"/>
        <v>120297200424</v>
      </c>
      <c r="T23" s="186"/>
      <c r="U23" s="217">
        <f t="shared" si="2"/>
        <v>5.206729375645705E-2</v>
      </c>
      <c r="W23" s="112"/>
      <c r="Y23" s="113"/>
      <c r="Z23" s="114"/>
      <c r="AA23" s="114"/>
    </row>
    <row r="24" spans="1:27" ht="21" customHeight="1" x14ac:dyDescent="0.55000000000000004">
      <c r="A24" s="2" t="s">
        <v>131</v>
      </c>
      <c r="C24" s="38">
        <v>0</v>
      </c>
      <c r="D24" s="185"/>
      <c r="E24" s="38">
        <v>0</v>
      </c>
      <c r="F24" s="185"/>
      <c r="G24" s="38">
        <v>0</v>
      </c>
      <c r="H24" s="185"/>
      <c r="I24" s="38">
        <v>0</v>
      </c>
      <c r="J24" s="186"/>
      <c r="K24" s="217">
        <f t="shared" si="0"/>
        <v>0</v>
      </c>
      <c r="L24" s="186"/>
      <c r="M24" s="38">
        <v>1080000000</v>
      </c>
      <c r="N24" s="185"/>
      <c r="O24" s="38">
        <v>0</v>
      </c>
      <c r="P24" s="185"/>
      <c r="Q24" s="38">
        <v>33362659432</v>
      </c>
      <c r="R24" s="185"/>
      <c r="S24" s="38">
        <f t="shared" si="1"/>
        <v>34442659432</v>
      </c>
      <c r="T24" s="186"/>
      <c r="U24" s="217">
        <f t="shared" si="2"/>
        <v>1.4907546144704537E-2</v>
      </c>
      <c r="W24" s="112"/>
      <c r="Y24" s="113"/>
      <c r="Z24" s="114"/>
      <c r="AA24" s="114"/>
    </row>
    <row r="25" spans="1:27" ht="21" customHeight="1" x14ac:dyDescent="0.55000000000000004">
      <c r="A25" s="2" t="s">
        <v>248</v>
      </c>
      <c r="C25" s="38">
        <v>0</v>
      </c>
      <c r="D25" s="185"/>
      <c r="E25" s="38">
        <v>0</v>
      </c>
      <c r="F25" s="185"/>
      <c r="G25" s="38">
        <v>0</v>
      </c>
      <c r="H25" s="185"/>
      <c r="I25" s="38">
        <v>0</v>
      </c>
      <c r="J25" s="186"/>
      <c r="K25" s="217">
        <f t="shared" si="0"/>
        <v>0</v>
      </c>
      <c r="L25" s="186"/>
      <c r="M25" s="38">
        <v>0</v>
      </c>
      <c r="N25" s="185"/>
      <c r="O25" s="38">
        <v>0</v>
      </c>
      <c r="P25" s="185"/>
      <c r="Q25" s="38">
        <v>6464312474</v>
      </c>
      <c r="R25" s="185"/>
      <c r="S25" s="38">
        <f t="shared" si="1"/>
        <v>6464312474</v>
      </c>
      <c r="T25" s="186"/>
      <c r="U25" s="217">
        <f t="shared" si="2"/>
        <v>2.7978976678674069E-3</v>
      </c>
      <c r="W25" s="112"/>
      <c r="Y25" s="113"/>
      <c r="Z25" s="114"/>
      <c r="AA25" s="114"/>
    </row>
    <row r="26" spans="1:27" ht="21" customHeight="1" x14ac:dyDescent="0.55000000000000004">
      <c r="A26" s="2" t="s">
        <v>247</v>
      </c>
      <c r="C26" s="38">
        <v>0</v>
      </c>
      <c r="D26" s="185"/>
      <c r="E26" s="38">
        <v>0</v>
      </c>
      <c r="F26" s="185"/>
      <c r="G26" s="38">
        <v>0</v>
      </c>
      <c r="H26" s="185"/>
      <c r="I26" s="38">
        <v>0</v>
      </c>
      <c r="J26" s="186"/>
      <c r="K26" s="217">
        <f t="shared" si="0"/>
        <v>0</v>
      </c>
      <c r="L26" s="186"/>
      <c r="M26" s="38">
        <v>0</v>
      </c>
      <c r="N26" s="185"/>
      <c r="O26" s="38">
        <v>0</v>
      </c>
      <c r="P26" s="185"/>
      <c r="Q26" s="38">
        <v>899777620</v>
      </c>
      <c r="R26" s="185"/>
      <c r="S26" s="38">
        <f t="shared" si="1"/>
        <v>899777620</v>
      </c>
      <c r="T26" s="186"/>
      <c r="U26" s="217">
        <f t="shared" si="2"/>
        <v>3.8944369021807378E-4</v>
      </c>
      <c r="W26" s="112"/>
      <c r="Y26" s="113"/>
      <c r="Z26" s="114"/>
      <c r="AA26" s="114"/>
    </row>
    <row r="27" spans="1:27" ht="21" customHeight="1" x14ac:dyDescent="0.55000000000000004">
      <c r="A27" s="2" t="s">
        <v>141</v>
      </c>
      <c r="C27" s="38">
        <v>0</v>
      </c>
      <c r="D27" s="185"/>
      <c r="E27" s="38">
        <v>0</v>
      </c>
      <c r="F27" s="185"/>
      <c r="G27" s="38">
        <v>0</v>
      </c>
      <c r="H27" s="185"/>
      <c r="I27" s="38">
        <v>0</v>
      </c>
      <c r="J27" s="186"/>
      <c r="K27" s="217">
        <f t="shared" si="0"/>
        <v>0</v>
      </c>
      <c r="L27" s="186"/>
      <c r="M27" s="38">
        <v>43000000000</v>
      </c>
      <c r="N27" s="185"/>
      <c r="O27" s="38">
        <v>0</v>
      </c>
      <c r="P27" s="185"/>
      <c r="Q27" s="38">
        <v>-17924371901</v>
      </c>
      <c r="R27" s="185"/>
      <c r="S27" s="38">
        <f t="shared" si="1"/>
        <v>25075628099</v>
      </c>
      <c r="T27" s="186"/>
      <c r="U27" s="217">
        <f t="shared" si="2"/>
        <v>1.0853287439412621E-2</v>
      </c>
      <c r="W27" s="112"/>
      <c r="Y27" s="113"/>
      <c r="Z27" s="114"/>
      <c r="AA27" s="114"/>
    </row>
    <row r="28" spans="1:27" ht="21" customHeight="1" x14ac:dyDescent="0.55000000000000004">
      <c r="A28" s="2" t="s">
        <v>243</v>
      </c>
      <c r="C28" s="38">
        <v>0</v>
      </c>
      <c r="D28" s="185"/>
      <c r="E28" s="38">
        <v>0</v>
      </c>
      <c r="F28" s="185"/>
      <c r="G28" s="38">
        <v>0</v>
      </c>
      <c r="H28" s="185"/>
      <c r="I28" s="38">
        <v>0</v>
      </c>
      <c r="J28" s="186"/>
      <c r="K28" s="217">
        <f t="shared" si="0"/>
        <v>0</v>
      </c>
      <c r="L28" s="186"/>
      <c r="M28" s="38">
        <v>0</v>
      </c>
      <c r="N28" s="185"/>
      <c r="O28" s="38">
        <v>0</v>
      </c>
      <c r="P28" s="185"/>
      <c r="Q28" s="38">
        <v>4162828041</v>
      </c>
      <c r="R28" s="185"/>
      <c r="S28" s="38">
        <f t="shared" si="1"/>
        <v>4162828041</v>
      </c>
      <c r="T28" s="186"/>
      <c r="U28" s="217">
        <f t="shared" si="2"/>
        <v>1.8017642115062996E-3</v>
      </c>
      <c r="W28" s="112"/>
      <c r="Y28" s="113"/>
      <c r="Z28" s="114"/>
      <c r="AA28" s="114"/>
    </row>
    <row r="29" spans="1:27" ht="21" customHeight="1" x14ac:dyDescent="0.55000000000000004">
      <c r="A29" s="2" t="s">
        <v>135</v>
      </c>
      <c r="C29" s="38">
        <v>0</v>
      </c>
      <c r="D29" s="185"/>
      <c r="E29" s="38">
        <v>0</v>
      </c>
      <c r="F29" s="185"/>
      <c r="G29" s="38">
        <v>0</v>
      </c>
      <c r="H29" s="185"/>
      <c r="I29" s="38">
        <v>0</v>
      </c>
      <c r="J29" s="186"/>
      <c r="K29" s="217">
        <f t="shared" si="0"/>
        <v>0</v>
      </c>
      <c r="L29" s="186"/>
      <c r="M29" s="38">
        <v>0</v>
      </c>
      <c r="N29" s="185"/>
      <c r="O29" s="38">
        <v>0</v>
      </c>
      <c r="P29" s="185"/>
      <c r="Q29" s="38">
        <v>21070951546</v>
      </c>
      <c r="R29" s="185"/>
      <c r="S29" s="38">
        <f t="shared" si="1"/>
        <v>21070951546</v>
      </c>
      <c r="T29" s="186"/>
      <c r="U29" s="217">
        <f t="shared" si="2"/>
        <v>9.1199746960593069E-3</v>
      </c>
      <c r="W29" s="112"/>
      <c r="Y29" s="113"/>
      <c r="Z29" s="114"/>
      <c r="AA29" s="114"/>
    </row>
    <row r="30" spans="1:27" ht="21" customHeight="1" x14ac:dyDescent="0.55000000000000004">
      <c r="A30" s="2" t="s">
        <v>132</v>
      </c>
      <c r="C30" s="38">
        <v>0</v>
      </c>
      <c r="D30" s="185"/>
      <c r="E30" s="38">
        <v>0</v>
      </c>
      <c r="F30" s="185"/>
      <c r="G30" s="38">
        <v>0</v>
      </c>
      <c r="H30" s="185"/>
      <c r="I30" s="38">
        <v>0</v>
      </c>
      <c r="J30" s="186"/>
      <c r="K30" s="217">
        <f t="shared" si="0"/>
        <v>0</v>
      </c>
      <c r="L30" s="186"/>
      <c r="M30" s="38">
        <v>666159696</v>
      </c>
      <c r="N30" s="185"/>
      <c r="O30" s="38">
        <v>0</v>
      </c>
      <c r="P30" s="185"/>
      <c r="Q30" s="38">
        <v>51800593420</v>
      </c>
      <c r="R30" s="185"/>
      <c r="S30" s="38">
        <f t="shared" si="1"/>
        <v>52466753116</v>
      </c>
      <c r="T30" s="186"/>
      <c r="U30" s="217">
        <f t="shared" si="2"/>
        <v>2.2708773249167567E-2</v>
      </c>
      <c r="W30" s="112"/>
      <c r="Y30" s="113"/>
      <c r="Z30" s="114"/>
      <c r="AA30" s="114"/>
    </row>
    <row r="31" spans="1:27" ht="21" customHeight="1" x14ac:dyDescent="0.55000000000000004">
      <c r="A31" s="2" t="s">
        <v>144</v>
      </c>
      <c r="C31" s="38">
        <v>0</v>
      </c>
      <c r="D31" s="185"/>
      <c r="E31" s="38">
        <v>265503753</v>
      </c>
      <c r="F31" s="185"/>
      <c r="G31" s="38">
        <v>0</v>
      </c>
      <c r="H31" s="185"/>
      <c r="I31" s="38">
        <v>265503753</v>
      </c>
      <c r="J31" s="186"/>
      <c r="K31" s="217">
        <f t="shared" si="0"/>
        <v>-2.9239422753668449E-3</v>
      </c>
      <c r="L31" s="186"/>
      <c r="M31" s="38">
        <v>3750000000</v>
      </c>
      <c r="N31" s="185"/>
      <c r="O31" s="38">
        <v>-1888457349</v>
      </c>
      <c r="P31" s="185"/>
      <c r="Q31" s="38">
        <v>49919200878</v>
      </c>
      <c r="R31" s="185"/>
      <c r="S31" s="38">
        <f t="shared" si="1"/>
        <v>51780743529</v>
      </c>
      <c r="T31" s="186"/>
      <c r="U31" s="217">
        <f t="shared" si="2"/>
        <v>2.2411853100068664E-2</v>
      </c>
      <c r="W31" s="112"/>
      <c r="Y31" s="113"/>
      <c r="Z31" s="114"/>
      <c r="AA31" s="114"/>
    </row>
    <row r="32" spans="1:27" ht="21" customHeight="1" x14ac:dyDescent="0.55000000000000004">
      <c r="A32" s="2" t="s">
        <v>244</v>
      </c>
      <c r="C32" s="38">
        <v>0</v>
      </c>
      <c r="D32" s="185"/>
      <c r="E32" s="38">
        <v>0</v>
      </c>
      <c r="F32" s="185"/>
      <c r="G32" s="38">
        <v>0</v>
      </c>
      <c r="H32" s="185"/>
      <c r="I32" s="38">
        <v>0</v>
      </c>
      <c r="J32" s="186"/>
      <c r="K32" s="217">
        <f t="shared" si="0"/>
        <v>0</v>
      </c>
      <c r="L32" s="186"/>
      <c r="M32" s="38">
        <v>0</v>
      </c>
      <c r="N32" s="185"/>
      <c r="O32" s="38">
        <v>0</v>
      </c>
      <c r="P32" s="185"/>
      <c r="Q32" s="38">
        <v>-429553048</v>
      </c>
      <c r="R32" s="185"/>
      <c r="S32" s="38">
        <f t="shared" si="1"/>
        <v>-429553048</v>
      </c>
      <c r="T32" s="186"/>
      <c r="U32" s="217">
        <f t="shared" si="2"/>
        <v>-1.8592007673800707E-4</v>
      </c>
      <c r="W32" s="112"/>
      <c r="Y32" s="113"/>
      <c r="Z32" s="114"/>
      <c r="AA32" s="114"/>
    </row>
    <row r="33" spans="1:27" ht="21" customHeight="1" x14ac:dyDescent="0.55000000000000004">
      <c r="A33" s="2" t="s">
        <v>124</v>
      </c>
      <c r="C33" s="38">
        <v>0</v>
      </c>
      <c r="D33" s="185"/>
      <c r="E33" s="38">
        <v>1486638096</v>
      </c>
      <c r="F33" s="185"/>
      <c r="G33" s="38">
        <v>0</v>
      </c>
      <c r="H33" s="185"/>
      <c r="I33" s="38">
        <v>1486638096</v>
      </c>
      <c r="J33" s="186"/>
      <c r="K33" s="217">
        <f t="shared" si="0"/>
        <v>-1.6372062270115159E-2</v>
      </c>
      <c r="L33" s="186"/>
      <c r="M33" s="38">
        <v>1300000000</v>
      </c>
      <c r="N33" s="185"/>
      <c r="O33" s="38">
        <v>7184975380</v>
      </c>
      <c r="P33" s="185"/>
      <c r="Q33" s="38">
        <v>245507912699</v>
      </c>
      <c r="R33" s="185"/>
      <c r="S33" s="38">
        <f t="shared" si="1"/>
        <v>253992888079</v>
      </c>
      <c r="T33" s="186"/>
      <c r="U33" s="217">
        <f t="shared" si="2"/>
        <v>0.10993374965542259</v>
      </c>
      <c r="W33" s="112"/>
      <c r="Y33" s="113"/>
      <c r="Z33" s="114"/>
      <c r="AA33" s="114"/>
    </row>
    <row r="34" spans="1:27" ht="21" customHeight="1" x14ac:dyDescent="0.55000000000000004">
      <c r="A34" s="2" t="s">
        <v>249</v>
      </c>
      <c r="C34" s="38">
        <v>0</v>
      </c>
      <c r="D34" s="185"/>
      <c r="E34" s="38">
        <v>0</v>
      </c>
      <c r="F34" s="185"/>
      <c r="G34" s="38">
        <v>0</v>
      </c>
      <c r="H34" s="185"/>
      <c r="I34" s="38">
        <v>0</v>
      </c>
      <c r="J34" s="186"/>
      <c r="K34" s="217">
        <f t="shared" si="0"/>
        <v>0</v>
      </c>
      <c r="L34" s="186"/>
      <c r="M34" s="38">
        <v>0</v>
      </c>
      <c r="N34" s="185"/>
      <c r="O34" s="38">
        <v>0</v>
      </c>
      <c r="P34" s="185"/>
      <c r="Q34" s="38">
        <v>219194724</v>
      </c>
      <c r="R34" s="185"/>
      <c r="S34" s="38">
        <f t="shared" si="1"/>
        <v>219194724</v>
      </c>
      <c r="T34" s="186"/>
      <c r="U34" s="217">
        <f t="shared" si="2"/>
        <v>9.4872333222615796E-5</v>
      </c>
      <c r="W34" s="112"/>
      <c r="Y34" s="113"/>
      <c r="Z34" s="114"/>
      <c r="AA34" s="114"/>
    </row>
    <row r="35" spans="1:27" ht="21" customHeight="1" x14ac:dyDescent="0.55000000000000004">
      <c r="A35" s="2" t="s">
        <v>299</v>
      </c>
      <c r="C35" s="38">
        <v>0</v>
      </c>
      <c r="D35" s="185"/>
      <c r="E35" s="38">
        <v>0</v>
      </c>
      <c r="F35" s="185"/>
      <c r="G35" s="38">
        <v>0</v>
      </c>
      <c r="H35" s="185"/>
      <c r="I35" s="38">
        <v>0</v>
      </c>
      <c r="J35" s="186"/>
      <c r="K35" s="217">
        <f t="shared" si="0"/>
        <v>0</v>
      </c>
      <c r="L35" s="186"/>
      <c r="M35" s="38">
        <v>1154209446</v>
      </c>
      <c r="N35" s="185"/>
      <c r="O35" s="38">
        <v>0</v>
      </c>
      <c r="P35" s="185"/>
      <c r="Q35" s="38">
        <v>1474114193</v>
      </c>
      <c r="R35" s="185"/>
      <c r="S35" s="38">
        <f t="shared" si="1"/>
        <v>2628323639</v>
      </c>
      <c r="T35" s="186"/>
      <c r="U35" s="217">
        <f t="shared" si="2"/>
        <v>1.1375967064612658E-3</v>
      </c>
      <c r="W35" s="112"/>
      <c r="Y35" s="113"/>
      <c r="Z35" s="114"/>
      <c r="AA35" s="114"/>
    </row>
    <row r="36" spans="1:27" ht="21" customHeight="1" x14ac:dyDescent="0.55000000000000004">
      <c r="A36" s="2" t="s">
        <v>134</v>
      </c>
      <c r="C36" s="38">
        <v>0</v>
      </c>
      <c r="D36" s="185"/>
      <c r="E36" s="38">
        <v>86543380</v>
      </c>
      <c r="F36" s="185"/>
      <c r="G36" s="38">
        <v>0</v>
      </c>
      <c r="H36" s="185"/>
      <c r="I36" s="38">
        <v>86543380</v>
      </c>
      <c r="J36" s="186"/>
      <c r="K36" s="217">
        <f t="shared" si="0"/>
        <v>-9.5308576461115976E-4</v>
      </c>
      <c r="L36" s="186"/>
      <c r="M36" s="38">
        <v>157731000000</v>
      </c>
      <c r="N36" s="185"/>
      <c r="O36" s="38">
        <v>-423567389</v>
      </c>
      <c r="P36" s="185"/>
      <c r="Q36" s="38">
        <v>136962021115</v>
      </c>
      <c r="R36" s="185"/>
      <c r="S36" s="38">
        <f t="shared" si="1"/>
        <v>294269453726</v>
      </c>
      <c r="T36" s="186"/>
      <c r="U36" s="217">
        <f t="shared" si="2"/>
        <v>0.12736633967125136</v>
      </c>
      <c r="W36" s="112"/>
      <c r="Y36" s="113"/>
      <c r="Z36" s="114"/>
      <c r="AA36" s="114"/>
    </row>
    <row r="37" spans="1:27" ht="21" customHeight="1" x14ac:dyDescent="0.55000000000000004">
      <c r="A37" s="2" t="s">
        <v>137</v>
      </c>
      <c r="C37" s="38">
        <v>0</v>
      </c>
      <c r="D37" s="185"/>
      <c r="E37" s="38">
        <v>0</v>
      </c>
      <c r="F37" s="185"/>
      <c r="G37" s="38">
        <v>0</v>
      </c>
      <c r="H37" s="185"/>
      <c r="I37" s="38">
        <v>0</v>
      </c>
      <c r="J37" s="186"/>
      <c r="K37" s="217">
        <f t="shared" si="0"/>
        <v>0</v>
      </c>
      <c r="L37" s="186"/>
      <c r="M37" s="38">
        <v>0</v>
      </c>
      <c r="N37" s="185"/>
      <c r="O37" s="38">
        <v>0</v>
      </c>
      <c r="P37" s="185"/>
      <c r="Q37" s="38">
        <v>12792170117</v>
      </c>
      <c r="R37" s="185"/>
      <c r="S37" s="38">
        <f t="shared" si="1"/>
        <v>12792170117</v>
      </c>
      <c r="T37" s="186"/>
      <c r="U37" s="217">
        <f t="shared" si="2"/>
        <v>5.5367346614620715E-3</v>
      </c>
      <c r="W37" s="112"/>
      <c r="Y37" s="113"/>
      <c r="Z37" s="114"/>
      <c r="AA37" s="114"/>
    </row>
    <row r="38" spans="1:27" ht="21" customHeight="1" x14ac:dyDescent="0.55000000000000004">
      <c r="A38" s="2" t="s">
        <v>164</v>
      </c>
      <c r="C38" s="38">
        <v>0</v>
      </c>
      <c r="D38" s="185"/>
      <c r="E38" s="38">
        <v>0</v>
      </c>
      <c r="F38" s="185"/>
      <c r="G38" s="38">
        <v>0</v>
      </c>
      <c r="H38" s="185"/>
      <c r="I38" s="38">
        <v>0</v>
      </c>
      <c r="J38" s="186"/>
      <c r="K38" s="217">
        <f t="shared" si="0"/>
        <v>0</v>
      </c>
      <c r="L38" s="186"/>
      <c r="M38" s="38">
        <v>258411000</v>
      </c>
      <c r="N38" s="185"/>
      <c r="O38" s="38">
        <v>0</v>
      </c>
      <c r="P38" s="185"/>
      <c r="Q38" s="38">
        <v>353314407</v>
      </c>
      <c r="R38" s="185"/>
      <c r="S38" s="38">
        <f t="shared" si="1"/>
        <v>611725407</v>
      </c>
      <c r="T38" s="186"/>
      <c r="U38" s="217">
        <f t="shared" si="2"/>
        <v>2.6476831008781157E-4</v>
      </c>
      <c r="W38" s="112"/>
      <c r="Y38" s="113"/>
      <c r="Z38" s="114"/>
      <c r="AA38" s="114"/>
    </row>
    <row r="39" spans="1:27" ht="21" customHeight="1" x14ac:dyDescent="0.55000000000000004">
      <c r="A39" s="2" t="s">
        <v>300</v>
      </c>
      <c r="C39" s="38">
        <v>0</v>
      </c>
      <c r="D39" s="185"/>
      <c r="E39" s="38">
        <v>0</v>
      </c>
      <c r="F39" s="185"/>
      <c r="G39" s="38">
        <v>0</v>
      </c>
      <c r="H39" s="185"/>
      <c r="I39" s="38">
        <v>0</v>
      </c>
      <c r="J39" s="186"/>
      <c r="K39" s="217">
        <f t="shared" si="0"/>
        <v>0</v>
      </c>
      <c r="L39" s="186"/>
      <c r="M39" s="38">
        <v>0</v>
      </c>
      <c r="N39" s="185"/>
      <c r="O39" s="38">
        <v>0</v>
      </c>
      <c r="P39" s="185"/>
      <c r="Q39" s="38">
        <v>1171879906</v>
      </c>
      <c r="R39" s="185"/>
      <c r="S39" s="38">
        <f t="shared" si="1"/>
        <v>1171879906</v>
      </c>
      <c r="T39" s="186"/>
      <c r="U39" s="217">
        <f t="shared" si="2"/>
        <v>5.0721558854181033E-4</v>
      </c>
      <c r="W39" s="112"/>
      <c r="Y39" s="113"/>
      <c r="Z39" s="114"/>
      <c r="AA39" s="114"/>
    </row>
    <row r="40" spans="1:27" ht="21" customHeight="1" x14ac:dyDescent="0.55000000000000004">
      <c r="A40" s="2" t="s">
        <v>140</v>
      </c>
      <c r="C40" s="38">
        <v>0</v>
      </c>
      <c r="D40" s="185"/>
      <c r="E40" s="38">
        <v>-1422467</v>
      </c>
      <c r="F40" s="185"/>
      <c r="G40" s="38">
        <v>0</v>
      </c>
      <c r="H40" s="185"/>
      <c r="I40" s="38">
        <v>-1422467</v>
      </c>
      <c r="J40" s="186"/>
      <c r="K40" s="217">
        <f t="shared" si="0"/>
        <v>1.5665358209133301E-5</v>
      </c>
      <c r="L40" s="186"/>
      <c r="M40" s="38">
        <v>411820013</v>
      </c>
      <c r="N40" s="185"/>
      <c r="O40" s="38">
        <v>1466406282</v>
      </c>
      <c r="P40" s="185"/>
      <c r="Q40" s="38">
        <v>379265793330</v>
      </c>
      <c r="R40" s="185"/>
      <c r="S40" s="38">
        <f t="shared" si="1"/>
        <v>381144019625</v>
      </c>
      <c r="T40" s="186"/>
      <c r="U40" s="217">
        <f t="shared" si="2"/>
        <v>0.16496757666334258</v>
      </c>
      <c r="W40" s="112"/>
      <c r="Y40" s="113"/>
      <c r="Z40" s="114"/>
      <c r="AA40" s="114"/>
    </row>
    <row r="41" spans="1:27" ht="21" customHeight="1" x14ac:dyDescent="0.55000000000000004">
      <c r="A41" s="2" t="s">
        <v>133</v>
      </c>
      <c r="C41" s="38">
        <v>0</v>
      </c>
      <c r="D41" s="185"/>
      <c r="E41" s="38">
        <v>0</v>
      </c>
      <c r="F41" s="185"/>
      <c r="G41" s="38">
        <v>0</v>
      </c>
      <c r="H41" s="185"/>
      <c r="I41" s="38">
        <v>0</v>
      </c>
      <c r="J41" s="186"/>
      <c r="K41" s="217">
        <f t="shared" si="0"/>
        <v>0</v>
      </c>
      <c r="L41" s="186"/>
      <c r="M41" s="38">
        <v>300000000</v>
      </c>
      <c r="N41" s="185"/>
      <c r="O41" s="38">
        <v>0</v>
      </c>
      <c r="P41" s="185"/>
      <c r="Q41" s="38">
        <v>12299500859</v>
      </c>
      <c r="R41" s="185"/>
      <c r="S41" s="38">
        <f t="shared" si="1"/>
        <v>12599500859</v>
      </c>
      <c r="T41" s="186"/>
      <c r="U41" s="217">
        <f t="shared" si="2"/>
        <v>5.453343137646333E-3</v>
      </c>
      <c r="W41" s="112"/>
      <c r="Y41" s="113"/>
      <c r="Z41" s="114"/>
      <c r="AA41" s="114"/>
    </row>
    <row r="42" spans="1:27" ht="21" customHeight="1" x14ac:dyDescent="0.55000000000000004">
      <c r="A42" s="2" t="s">
        <v>136</v>
      </c>
      <c r="C42" s="38">
        <v>0</v>
      </c>
      <c r="D42" s="185"/>
      <c r="E42" s="38">
        <v>0</v>
      </c>
      <c r="F42" s="185"/>
      <c r="G42" s="38">
        <v>0</v>
      </c>
      <c r="H42" s="185"/>
      <c r="I42" s="38">
        <v>0</v>
      </c>
      <c r="J42" s="186"/>
      <c r="K42" s="217">
        <f t="shared" si="0"/>
        <v>0</v>
      </c>
      <c r="L42" s="186"/>
      <c r="M42" s="38">
        <v>0</v>
      </c>
      <c r="N42" s="185"/>
      <c r="O42" s="38">
        <v>0</v>
      </c>
      <c r="P42" s="185"/>
      <c r="Q42" s="38">
        <v>33581144276</v>
      </c>
      <c r="R42" s="185"/>
      <c r="S42" s="38">
        <f t="shared" si="1"/>
        <v>33581144276</v>
      </c>
      <c r="T42" s="186"/>
      <c r="U42" s="217">
        <f t="shared" si="2"/>
        <v>1.4534663296683223E-2</v>
      </c>
      <c r="W42" s="110"/>
      <c r="X42" s="111"/>
      <c r="Y42" s="116"/>
      <c r="Z42" s="114"/>
      <c r="AA42" s="114"/>
    </row>
    <row r="43" spans="1:27" ht="21" customHeight="1" x14ac:dyDescent="0.55000000000000004">
      <c r="A43" s="2" t="s">
        <v>125</v>
      </c>
      <c r="C43" s="38">
        <v>0</v>
      </c>
      <c r="D43" s="185"/>
      <c r="E43" s="38">
        <v>0</v>
      </c>
      <c r="F43" s="185"/>
      <c r="G43" s="38">
        <v>0</v>
      </c>
      <c r="H43" s="185"/>
      <c r="I43" s="38">
        <v>0</v>
      </c>
      <c r="J43" s="186"/>
      <c r="K43" s="217">
        <f t="shared" si="0"/>
        <v>0</v>
      </c>
      <c r="L43" s="186"/>
      <c r="M43" s="38">
        <v>800000000</v>
      </c>
      <c r="N43" s="185"/>
      <c r="O43" s="38">
        <v>0</v>
      </c>
      <c r="P43" s="185"/>
      <c r="Q43" s="38">
        <v>19554457397</v>
      </c>
      <c r="R43" s="185"/>
      <c r="S43" s="38">
        <f t="shared" si="1"/>
        <v>20354457397</v>
      </c>
      <c r="T43" s="186"/>
      <c r="U43" s="217">
        <f t="shared" si="2"/>
        <v>8.809860153083434E-3</v>
      </c>
      <c r="W43" s="110"/>
      <c r="X43" s="111"/>
    </row>
    <row r="44" spans="1:27" ht="21" customHeight="1" x14ac:dyDescent="0.55000000000000004">
      <c r="A44" s="2" t="s">
        <v>126</v>
      </c>
      <c r="C44" s="38">
        <v>0</v>
      </c>
      <c r="D44" s="185"/>
      <c r="E44" s="38">
        <v>0</v>
      </c>
      <c r="F44" s="185"/>
      <c r="G44" s="38">
        <v>0</v>
      </c>
      <c r="H44" s="185"/>
      <c r="I44" s="38">
        <v>0</v>
      </c>
      <c r="J44" s="186"/>
      <c r="K44" s="217">
        <f>I44/$I$64</f>
        <v>0</v>
      </c>
      <c r="L44" s="186"/>
      <c r="M44" s="38">
        <v>4200000000</v>
      </c>
      <c r="N44" s="185"/>
      <c r="O44" s="38">
        <v>0</v>
      </c>
      <c r="P44" s="185"/>
      <c r="Q44" s="38">
        <v>50406048870</v>
      </c>
      <c r="R44" s="185"/>
      <c r="S44" s="38">
        <f t="shared" si="1"/>
        <v>54606048870</v>
      </c>
      <c r="T44" s="186"/>
      <c r="U44" s="217">
        <f t="shared" si="2"/>
        <v>2.3634707851659255E-2</v>
      </c>
      <c r="W44" s="110"/>
      <c r="X44" s="111"/>
    </row>
    <row r="45" spans="1:27" ht="21" customHeight="1" x14ac:dyDescent="0.6">
      <c r="A45" s="157"/>
      <c r="B45" s="158"/>
      <c r="C45" s="266">
        <f t="shared" ref="C45:P45" si="3">SUM(C7:C44)</f>
        <v>0</v>
      </c>
      <c r="D45" s="266">
        <f t="shared" si="3"/>
        <v>0</v>
      </c>
      <c r="E45" s="266">
        <f t="shared" si="3"/>
        <v>3948920866</v>
      </c>
      <c r="F45" s="266">
        <f t="shared" si="3"/>
        <v>0</v>
      </c>
      <c r="G45" s="266">
        <f t="shared" si="3"/>
        <v>0</v>
      </c>
      <c r="H45" s="266">
        <f t="shared" si="3"/>
        <v>0</v>
      </c>
      <c r="I45" s="266">
        <f>SUM(I7:I44)</f>
        <v>3948920866</v>
      </c>
      <c r="J45" s="266">
        <f t="shared" si="3"/>
        <v>0</v>
      </c>
      <c r="K45" s="272">
        <f>SUM(K7:K44)</f>
        <v>-4.3488713555682401E-2</v>
      </c>
      <c r="L45" s="266">
        <f t="shared" si="3"/>
        <v>0</v>
      </c>
      <c r="M45" s="266">
        <f t="shared" si="3"/>
        <v>346998191231</v>
      </c>
      <c r="N45" s="266">
        <f t="shared" si="3"/>
        <v>0</v>
      </c>
      <c r="O45" s="266">
        <f>SUM(O7:O44)</f>
        <v>15954519324</v>
      </c>
      <c r="P45" s="266">
        <f t="shared" si="3"/>
        <v>0</v>
      </c>
      <c r="Q45" s="267">
        <f>SUM(Q7:Q44)</f>
        <v>1370194209043</v>
      </c>
      <c r="R45" s="268"/>
      <c r="S45" s="266">
        <f>SUM(S7:S44)</f>
        <v>1733146919598</v>
      </c>
      <c r="T45" s="269"/>
      <c r="U45" s="273">
        <f>SUM(U7:U44)</f>
        <v>0.75014438796369731</v>
      </c>
      <c r="W45" s="110"/>
    </row>
    <row r="46" spans="1:27" ht="21" customHeight="1" x14ac:dyDescent="0.55000000000000004">
      <c r="A46" s="295" t="s">
        <v>0</v>
      </c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W46" s="110"/>
    </row>
    <row r="47" spans="1:27" ht="21" customHeight="1" x14ac:dyDescent="0.55000000000000004">
      <c r="A47" s="295" t="s">
        <v>66</v>
      </c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W47" s="110"/>
    </row>
    <row r="48" spans="1:27" ht="21" customHeight="1" x14ac:dyDescent="0.55000000000000004">
      <c r="A48" s="295" t="str">
        <f>A3</f>
        <v>برای ماه منتهی به 1399/08/30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W48" s="110"/>
    </row>
    <row r="49" spans="1:24" ht="21" customHeight="1" x14ac:dyDescent="0.6">
      <c r="A49" s="293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W49" s="110"/>
    </row>
    <row r="50" spans="1:24" ht="21" customHeight="1" x14ac:dyDescent="0.6">
      <c r="A50" s="159" t="s">
        <v>96</v>
      </c>
      <c r="B50" s="160"/>
      <c r="C50" s="264">
        <f>C45</f>
        <v>0</v>
      </c>
      <c r="D50" s="264">
        <f>D45</f>
        <v>0</v>
      </c>
      <c r="E50" s="264">
        <f>E45</f>
        <v>3948920866</v>
      </c>
      <c r="F50" s="264">
        <f>F45</f>
        <v>0</v>
      </c>
      <c r="G50" s="264">
        <f>G45</f>
        <v>0</v>
      </c>
      <c r="H50" s="264"/>
      <c r="I50" s="264">
        <f>I45</f>
        <v>3948920866</v>
      </c>
      <c r="J50" s="265"/>
      <c r="K50" s="161"/>
      <c r="L50" s="265"/>
      <c r="M50" s="264">
        <f>M45</f>
        <v>346998191231</v>
      </c>
      <c r="N50" s="264">
        <f>N45</f>
        <v>0</v>
      </c>
      <c r="O50" s="264">
        <f>O45</f>
        <v>15954519324</v>
      </c>
      <c r="P50" s="264">
        <f>P45</f>
        <v>0</v>
      </c>
      <c r="Q50" s="264">
        <f>Q45</f>
        <v>1370194209043</v>
      </c>
      <c r="R50" s="264"/>
      <c r="S50" s="264">
        <f>S45</f>
        <v>1733146919598</v>
      </c>
      <c r="T50" s="265"/>
      <c r="U50" s="161"/>
      <c r="W50" s="110"/>
    </row>
    <row r="51" spans="1:24" ht="21" customHeight="1" x14ac:dyDescent="0.55000000000000004">
      <c r="A51" s="2" t="s">
        <v>301</v>
      </c>
      <c r="B51" s="1"/>
      <c r="C51" s="38">
        <v>0</v>
      </c>
      <c r="D51" s="185"/>
      <c r="E51" s="38">
        <v>0</v>
      </c>
      <c r="F51" s="185"/>
      <c r="G51" s="38">
        <v>0</v>
      </c>
      <c r="H51" s="185"/>
      <c r="I51" s="38">
        <v>0</v>
      </c>
      <c r="J51" s="186"/>
      <c r="K51" s="217">
        <f>I51/$I$64</f>
        <v>0</v>
      </c>
      <c r="L51" s="186"/>
      <c r="M51" s="38">
        <v>0</v>
      </c>
      <c r="N51" s="185"/>
      <c r="O51" s="38">
        <v>0</v>
      </c>
      <c r="P51" s="185"/>
      <c r="Q51" s="38">
        <v>815667414</v>
      </c>
      <c r="R51" s="185"/>
      <c r="S51" s="38">
        <f>Q51+O51+M51</f>
        <v>815667414</v>
      </c>
      <c r="T51" s="186"/>
      <c r="U51" s="217">
        <f>S51/$S$64</f>
        <v>3.530389294399135E-4</v>
      </c>
      <c r="W51" s="110"/>
      <c r="X51" s="111"/>
    </row>
    <row r="52" spans="1:24" ht="21" customHeight="1" x14ac:dyDescent="0.55000000000000004">
      <c r="A52" s="2" t="s">
        <v>145</v>
      </c>
      <c r="B52" s="1"/>
      <c r="C52" s="38">
        <v>0</v>
      </c>
      <c r="D52" s="185"/>
      <c r="E52" s="38">
        <v>0</v>
      </c>
      <c r="F52" s="185"/>
      <c r="G52" s="38">
        <v>0</v>
      </c>
      <c r="H52" s="185"/>
      <c r="I52" s="38">
        <v>0</v>
      </c>
      <c r="J52" s="186"/>
      <c r="K52" s="217">
        <f t="shared" ref="K52:K59" si="4">I52/$I$64</f>
        <v>0</v>
      </c>
      <c r="L52" s="186"/>
      <c r="M52" s="38">
        <v>0</v>
      </c>
      <c r="N52" s="185"/>
      <c r="O52" s="38">
        <v>0</v>
      </c>
      <c r="P52" s="185"/>
      <c r="Q52" s="38">
        <v>16707917170</v>
      </c>
      <c r="R52" s="185"/>
      <c r="S52" s="38">
        <f t="shared" ref="S52:S62" si="5">Q52+O52+M52</f>
        <v>16707917170</v>
      </c>
      <c r="T52" s="186"/>
      <c r="U52" s="217">
        <f t="shared" ref="U52:U63" si="6">S52/$S$64</f>
        <v>7.2315567468134133E-3</v>
      </c>
      <c r="W52" s="110"/>
      <c r="X52" s="111"/>
    </row>
    <row r="53" spans="1:24" s="117" customFormat="1" ht="21" customHeight="1" x14ac:dyDescent="0.6">
      <c r="A53" s="2" t="s">
        <v>142</v>
      </c>
      <c r="B53" s="1"/>
      <c r="C53" s="38">
        <v>0</v>
      </c>
      <c r="D53" s="185"/>
      <c r="E53" s="38">
        <v>0</v>
      </c>
      <c r="F53" s="185"/>
      <c r="G53" s="38">
        <v>0</v>
      </c>
      <c r="H53" s="185"/>
      <c r="I53" s="38">
        <v>0</v>
      </c>
      <c r="J53" s="186"/>
      <c r="K53" s="217">
        <f t="shared" si="4"/>
        <v>0</v>
      </c>
      <c r="L53" s="186"/>
      <c r="M53" s="38">
        <v>93171666</v>
      </c>
      <c r="N53" s="185"/>
      <c r="O53" s="38">
        <v>0</v>
      </c>
      <c r="P53" s="185"/>
      <c r="Q53" s="38">
        <v>244018675899</v>
      </c>
      <c r="R53" s="185"/>
      <c r="S53" s="38">
        <f t="shared" si="5"/>
        <v>244111847565</v>
      </c>
      <c r="T53" s="186"/>
      <c r="U53" s="217">
        <f t="shared" si="6"/>
        <v>0.10565701638774423</v>
      </c>
      <c r="X53" s="111"/>
    </row>
    <row r="54" spans="1:24" ht="21" customHeight="1" x14ac:dyDescent="0.55000000000000004">
      <c r="A54" s="2" t="s">
        <v>250</v>
      </c>
      <c r="B54" s="1"/>
      <c r="C54" s="38">
        <v>0</v>
      </c>
      <c r="D54" s="185"/>
      <c r="E54" s="38">
        <v>0</v>
      </c>
      <c r="F54" s="185"/>
      <c r="G54" s="38">
        <v>0</v>
      </c>
      <c r="H54" s="185"/>
      <c r="I54" s="38">
        <v>0</v>
      </c>
      <c r="J54" s="186"/>
      <c r="K54" s="217">
        <f t="shared" si="4"/>
        <v>0</v>
      </c>
      <c r="L54" s="186"/>
      <c r="M54" s="38">
        <v>0</v>
      </c>
      <c r="N54" s="185"/>
      <c r="O54" s="38">
        <v>0</v>
      </c>
      <c r="P54" s="185"/>
      <c r="Q54" s="38">
        <v>10160299080</v>
      </c>
      <c r="R54" s="185"/>
      <c r="S54" s="38">
        <f t="shared" si="5"/>
        <v>10160299080</v>
      </c>
      <c r="T54" s="186"/>
      <c r="U54" s="217">
        <f t="shared" si="6"/>
        <v>4.3976025625470658E-3</v>
      </c>
      <c r="X54" s="111"/>
    </row>
    <row r="55" spans="1:24" ht="21" customHeight="1" x14ac:dyDescent="0.55000000000000004">
      <c r="A55" s="2" t="s">
        <v>302</v>
      </c>
      <c r="B55" s="1"/>
      <c r="C55" s="38">
        <v>0</v>
      </c>
      <c r="D55" s="185"/>
      <c r="E55" s="38">
        <v>0</v>
      </c>
      <c r="F55" s="185"/>
      <c r="G55" s="38">
        <v>0</v>
      </c>
      <c r="H55" s="185"/>
      <c r="I55" s="38">
        <v>0</v>
      </c>
      <c r="J55" s="186"/>
      <c r="K55" s="217">
        <f t="shared" si="4"/>
        <v>0</v>
      </c>
      <c r="L55" s="186"/>
      <c r="M55" s="38">
        <v>0</v>
      </c>
      <c r="N55" s="185"/>
      <c r="O55" s="38">
        <v>0</v>
      </c>
      <c r="P55" s="185"/>
      <c r="Q55" s="38">
        <v>3181018356</v>
      </c>
      <c r="R55" s="185"/>
      <c r="S55" s="38">
        <f t="shared" si="5"/>
        <v>3181018356</v>
      </c>
      <c r="T55" s="186"/>
      <c r="U55" s="217">
        <f t="shared" si="6"/>
        <v>1.3768152259800263E-3</v>
      </c>
      <c r="X55" s="111"/>
    </row>
    <row r="56" spans="1:24" ht="21" customHeight="1" x14ac:dyDescent="0.55000000000000004">
      <c r="A56" s="2" t="s">
        <v>123</v>
      </c>
      <c r="B56" s="1"/>
      <c r="C56" s="38">
        <v>0</v>
      </c>
      <c r="D56" s="185"/>
      <c r="E56" s="38">
        <v>454127303</v>
      </c>
      <c r="F56" s="185"/>
      <c r="G56" s="38">
        <v>0</v>
      </c>
      <c r="H56" s="185"/>
      <c r="I56" s="38">
        <v>454127303</v>
      </c>
      <c r="J56" s="186"/>
      <c r="K56" s="217">
        <f t="shared" si="4"/>
        <v>-5.0012175143905732E-3</v>
      </c>
      <c r="L56" s="186"/>
      <c r="M56" s="38">
        <v>0</v>
      </c>
      <c r="N56" s="185"/>
      <c r="O56" s="38">
        <v>1555441197</v>
      </c>
      <c r="P56" s="185"/>
      <c r="Q56" s="38">
        <v>19652241781</v>
      </c>
      <c r="R56" s="185"/>
      <c r="S56" s="38">
        <f t="shared" si="5"/>
        <v>21207682978</v>
      </c>
      <c r="T56" s="186"/>
      <c r="U56" s="217">
        <f t="shared" si="6"/>
        <v>9.17915508937347E-3</v>
      </c>
      <c r="X56" s="111"/>
    </row>
    <row r="57" spans="1:24" ht="21.75" customHeight="1" x14ac:dyDescent="0.55000000000000004">
      <c r="A57" s="2" t="s">
        <v>127</v>
      </c>
      <c r="B57" s="1"/>
      <c r="C57" s="38">
        <v>0</v>
      </c>
      <c r="D57" s="185"/>
      <c r="E57" s="38">
        <v>0</v>
      </c>
      <c r="F57" s="185"/>
      <c r="G57" s="38">
        <v>0</v>
      </c>
      <c r="H57" s="185"/>
      <c r="I57" s="38">
        <v>0</v>
      </c>
      <c r="J57" s="186"/>
      <c r="K57" s="217">
        <f t="shared" si="4"/>
        <v>0</v>
      </c>
      <c r="L57" s="186"/>
      <c r="M57" s="38">
        <v>10500000000</v>
      </c>
      <c r="N57" s="185"/>
      <c r="O57" s="38">
        <v>0</v>
      </c>
      <c r="P57" s="185"/>
      <c r="Q57" s="38">
        <v>55586936656</v>
      </c>
      <c r="R57" s="185"/>
      <c r="S57" s="38">
        <f t="shared" si="5"/>
        <v>66086936656</v>
      </c>
      <c r="T57" s="186"/>
      <c r="U57" s="217">
        <f t="shared" si="6"/>
        <v>2.8603890466314029E-2</v>
      </c>
      <c r="X57" s="111"/>
    </row>
    <row r="58" spans="1:24" ht="21" customHeight="1" x14ac:dyDescent="0.55000000000000004">
      <c r="A58" s="2" t="s">
        <v>139</v>
      </c>
      <c r="B58" s="1"/>
      <c r="C58" s="38">
        <v>4694</v>
      </c>
      <c r="D58" s="185"/>
      <c r="E58" s="38">
        <v>220085410</v>
      </c>
      <c r="F58" s="185"/>
      <c r="G58" s="38">
        <v>0</v>
      </c>
      <c r="H58" s="185"/>
      <c r="I58" s="38">
        <v>220085410</v>
      </c>
      <c r="J58" s="186"/>
      <c r="K58" s="217">
        <f t="shared" si="4"/>
        <v>-2.423758712331441E-3</v>
      </c>
      <c r="L58" s="186"/>
      <c r="M58" s="38">
        <v>6322500000</v>
      </c>
      <c r="N58" s="185"/>
      <c r="O58" s="38">
        <v>-3575630614</v>
      </c>
      <c r="P58" s="185"/>
      <c r="Q58" s="38">
        <v>394406882844</v>
      </c>
      <c r="R58" s="185"/>
      <c r="S58" s="38">
        <f t="shared" si="5"/>
        <v>397153752230</v>
      </c>
      <c r="T58" s="186"/>
      <c r="U58" s="217">
        <f t="shared" si="6"/>
        <v>0.17189694366081892</v>
      </c>
      <c r="X58" s="111"/>
    </row>
    <row r="59" spans="1:24" ht="21" customHeight="1" x14ac:dyDescent="0.55000000000000004">
      <c r="A59" s="2" t="s">
        <v>272</v>
      </c>
      <c r="B59" s="1"/>
      <c r="C59" s="38">
        <v>0</v>
      </c>
      <c r="D59" s="185"/>
      <c r="E59" s="38">
        <v>-95426483302</v>
      </c>
      <c r="F59" s="185"/>
      <c r="G59" s="38">
        <v>0</v>
      </c>
      <c r="H59" s="185"/>
      <c r="I59" s="38">
        <v>-95426483302</v>
      </c>
      <c r="J59" s="186"/>
      <c r="K59" s="217">
        <f t="shared" si="4"/>
        <v>1.0509136897824045</v>
      </c>
      <c r="L59" s="186"/>
      <c r="M59" s="38">
        <v>0</v>
      </c>
      <c r="N59" s="185"/>
      <c r="O59" s="38">
        <v>-184791860663</v>
      </c>
      <c r="P59" s="185"/>
      <c r="Q59" s="253"/>
      <c r="R59" s="185"/>
      <c r="S59" s="38">
        <f t="shared" si="5"/>
        <v>-184791860663</v>
      </c>
      <c r="T59" s="186"/>
      <c r="U59" s="217">
        <f t="shared" si="6"/>
        <v>-7.9982011709585327E-2</v>
      </c>
      <c r="X59" s="111"/>
    </row>
    <row r="60" spans="1:24" ht="21" customHeight="1" x14ac:dyDescent="0.55000000000000004">
      <c r="A60" s="2" t="s">
        <v>138</v>
      </c>
      <c r="B60" s="1"/>
      <c r="C60" s="38">
        <v>0</v>
      </c>
      <c r="D60" s="185"/>
      <c r="E60" s="38">
        <v>0</v>
      </c>
      <c r="F60" s="185"/>
      <c r="G60" s="38">
        <v>0</v>
      </c>
      <c r="H60" s="185"/>
      <c r="I60" s="38">
        <v>0</v>
      </c>
      <c r="J60" s="186"/>
      <c r="K60" s="217">
        <f>I60/$I$64</f>
        <v>0</v>
      </c>
      <c r="L60" s="186"/>
      <c r="M60" s="38">
        <v>0</v>
      </c>
      <c r="N60" s="185"/>
      <c r="O60" s="38">
        <v>885400000</v>
      </c>
      <c r="P60" s="185"/>
      <c r="Q60" s="253"/>
      <c r="R60" s="185"/>
      <c r="S60" s="38">
        <f t="shared" si="5"/>
        <v>885400000</v>
      </c>
      <c r="T60" s="186"/>
      <c r="U60" s="217">
        <f t="shared" si="6"/>
        <v>3.8322073771859594E-4</v>
      </c>
    </row>
    <row r="61" spans="1:24" ht="21" customHeight="1" x14ac:dyDescent="0.55000000000000004">
      <c r="A61" s="2" t="s">
        <v>309</v>
      </c>
      <c r="B61" s="1"/>
      <c r="C61" s="38">
        <v>0</v>
      </c>
      <c r="D61" s="185"/>
      <c r="E61" s="38">
        <v>0</v>
      </c>
      <c r="F61" s="185"/>
      <c r="G61" s="38">
        <v>0</v>
      </c>
      <c r="H61" s="185"/>
      <c r="I61" s="38">
        <v>0</v>
      </c>
      <c r="J61" s="186"/>
      <c r="K61" s="217">
        <f t="shared" ref="K61:K63" si="7">I61/$I$64</f>
        <v>0</v>
      </c>
      <c r="L61" s="186"/>
      <c r="M61" s="38">
        <v>0</v>
      </c>
      <c r="N61" s="185"/>
      <c r="O61" s="38">
        <v>0</v>
      </c>
      <c r="P61" s="185"/>
      <c r="Q61" s="253">
        <v>175837915</v>
      </c>
      <c r="R61" s="185"/>
      <c r="S61" s="38">
        <f t="shared" si="5"/>
        <v>175837915</v>
      </c>
      <c r="T61" s="186"/>
      <c r="U61" s="217">
        <f t="shared" si="6"/>
        <v>7.6106545634966984E-5</v>
      </c>
    </row>
    <row r="62" spans="1:24" ht="21" customHeight="1" x14ac:dyDescent="0.55000000000000004">
      <c r="A62" s="2" t="s">
        <v>310</v>
      </c>
      <c r="B62" s="1"/>
      <c r="C62" s="38">
        <v>0</v>
      </c>
      <c r="D62" s="185"/>
      <c r="E62" s="38">
        <v>0</v>
      </c>
      <c r="F62" s="185"/>
      <c r="G62" s="38">
        <v>0</v>
      </c>
      <c r="H62" s="185"/>
      <c r="I62" s="38">
        <v>0</v>
      </c>
      <c r="J62" s="186"/>
      <c r="K62" s="217">
        <f t="shared" si="7"/>
        <v>0</v>
      </c>
      <c r="L62" s="186"/>
      <c r="M62" s="38">
        <v>0</v>
      </c>
      <c r="N62" s="185"/>
      <c r="O62" s="38">
        <v>0</v>
      </c>
      <c r="P62" s="185"/>
      <c r="Q62" s="253">
        <v>929123455</v>
      </c>
      <c r="R62" s="185"/>
      <c r="S62" s="38">
        <f t="shared" si="5"/>
        <v>929123455</v>
      </c>
      <c r="T62" s="186"/>
      <c r="U62" s="217">
        <f t="shared" si="6"/>
        <v>4.0214521781878327E-4</v>
      </c>
    </row>
    <row r="63" spans="1:24" ht="21" customHeight="1" x14ac:dyDescent="0.55000000000000004">
      <c r="A63" s="2" t="s">
        <v>311</v>
      </c>
      <c r="B63" s="1"/>
      <c r="C63" s="38">
        <v>0</v>
      </c>
      <c r="D63" s="185"/>
      <c r="E63" s="38">
        <v>0</v>
      </c>
      <c r="F63" s="185"/>
      <c r="G63" s="38">
        <v>0</v>
      </c>
      <c r="H63" s="185"/>
      <c r="I63" s="38">
        <v>0</v>
      </c>
      <c r="J63" s="186"/>
      <c r="K63" s="217">
        <f t="shared" si="7"/>
        <v>0</v>
      </c>
      <c r="L63" s="186"/>
      <c r="M63" s="38">
        <v>0</v>
      </c>
      <c r="N63" s="185"/>
      <c r="O63" s="38">
        <v>0</v>
      </c>
      <c r="P63" s="185"/>
      <c r="Q63" s="253">
        <v>647222355</v>
      </c>
      <c r="R63" s="185"/>
      <c r="S63" s="38">
        <f>Q63+O63+M63</f>
        <v>647222355</v>
      </c>
      <c r="T63" s="186"/>
      <c r="U63" s="217">
        <f t="shared" si="6"/>
        <v>2.8013217568451207E-4</v>
      </c>
    </row>
    <row r="64" spans="1:24" s="121" customFormat="1" ht="21" customHeight="1" thickBot="1" x14ac:dyDescent="0.65">
      <c r="A64" s="118" t="s">
        <v>95</v>
      </c>
      <c r="B64" s="118"/>
      <c r="C64" s="119">
        <f>SUM(C50:C63)</f>
        <v>4694</v>
      </c>
      <c r="D64" s="119">
        <f t="shared" ref="D64:H64" si="8">SUM(D50:D60)</f>
        <v>0</v>
      </c>
      <c r="E64" s="266">
        <f>SUM(E50:E63)</f>
        <v>-90803349723</v>
      </c>
      <c r="F64" s="119">
        <f t="shared" si="8"/>
        <v>0</v>
      </c>
      <c r="G64" s="119">
        <f>SUM(G50:G63)</f>
        <v>0</v>
      </c>
      <c r="H64" s="119">
        <f t="shared" si="8"/>
        <v>0</v>
      </c>
      <c r="I64" s="266">
        <f>SUM(I50:I63)</f>
        <v>-90803349723</v>
      </c>
      <c r="J64" s="119">
        <f>SUM(J47:J60)</f>
        <v>0</v>
      </c>
      <c r="K64" s="166">
        <f>SUM(K45:K63)</f>
        <v>1</v>
      </c>
      <c r="L64" s="119">
        <f>SUM(L47:L60)</f>
        <v>0</v>
      </c>
      <c r="M64" s="119">
        <f>SUM(M50:M63)</f>
        <v>363913862897</v>
      </c>
      <c r="N64" s="119">
        <f>SUM(N50:N60)</f>
        <v>0</v>
      </c>
      <c r="O64" s="119">
        <f>SUM(O50:O63)</f>
        <v>-169972130756</v>
      </c>
      <c r="P64" s="119">
        <f>SUM(P50:P60)</f>
        <v>0</v>
      </c>
      <c r="Q64" s="119">
        <f>SUM(Q50:Q63)</f>
        <v>2116476031968</v>
      </c>
      <c r="R64" s="119">
        <f>SUM(R50:R60)</f>
        <v>0</v>
      </c>
      <c r="S64" s="119">
        <f>SUM(S50:S63)</f>
        <v>2310417764109</v>
      </c>
      <c r="T64" s="119">
        <f>SUM(T50:T60)</f>
        <v>0</v>
      </c>
      <c r="U64" s="166">
        <f>SUM(U45:U63)</f>
        <v>1</v>
      </c>
      <c r="V64" s="120"/>
    </row>
    <row r="65" spans="3:19" ht="21" customHeight="1" thickTop="1" x14ac:dyDescent="0.55000000000000004">
      <c r="G65" s="109"/>
      <c r="I65" s="109"/>
      <c r="M65" s="122"/>
      <c r="O65" s="109"/>
      <c r="Q65" s="174"/>
      <c r="S65" s="122"/>
    </row>
    <row r="66" spans="3:19" ht="21" customHeight="1" x14ac:dyDescent="0.55000000000000004">
      <c r="C66" s="123"/>
      <c r="E66" s="123"/>
      <c r="G66" s="109"/>
      <c r="I66" s="109"/>
      <c r="L66" s="122"/>
      <c r="M66" s="123"/>
      <c r="N66" s="123"/>
      <c r="O66" s="124"/>
      <c r="P66" s="122"/>
      <c r="Q66" s="174"/>
      <c r="S66" s="122"/>
    </row>
    <row r="67" spans="3:19" ht="21" customHeight="1" x14ac:dyDescent="0.55000000000000004">
      <c r="E67" s="48"/>
      <c r="G67" s="109"/>
      <c r="M67" s="123"/>
      <c r="O67" s="48"/>
      <c r="Q67" s="114"/>
      <c r="S67" s="122"/>
    </row>
    <row r="68" spans="3:19" ht="21" customHeight="1" x14ac:dyDescent="0.55000000000000004">
      <c r="C68" s="122"/>
      <c r="E68" s="124"/>
      <c r="I68" s="122"/>
      <c r="K68" s="122"/>
      <c r="M68" s="130"/>
      <c r="Q68" s="174"/>
    </row>
    <row r="69" spans="3:19" ht="21" customHeight="1" x14ac:dyDescent="0.6">
      <c r="M69" s="125"/>
      <c r="O69" s="124"/>
      <c r="Q69" s="175"/>
      <c r="S69" s="109"/>
    </row>
    <row r="70" spans="3:19" ht="21" customHeight="1" x14ac:dyDescent="0.55000000000000004">
      <c r="C70" s="122"/>
      <c r="E70" s="122"/>
      <c r="M70" s="125"/>
    </row>
    <row r="71" spans="3:19" ht="21" customHeight="1" x14ac:dyDescent="0.55000000000000004">
      <c r="M71" s="122"/>
      <c r="Q71" s="114"/>
    </row>
    <row r="72" spans="3:19" ht="21" customHeight="1" x14ac:dyDescent="0.55000000000000004">
      <c r="M72" s="122"/>
      <c r="Q72" s="114"/>
    </row>
    <row r="73" spans="3:19" ht="21" customHeight="1" x14ac:dyDescent="0.6">
      <c r="M73" s="122"/>
      <c r="Q73" s="175"/>
    </row>
    <row r="74" spans="3:19" ht="21" customHeight="1" x14ac:dyDescent="0.55000000000000004">
      <c r="Q74" s="114"/>
    </row>
  </sheetData>
  <mergeCells count="21">
    <mergeCell ref="A2:U2"/>
    <mergeCell ref="A1:U1"/>
    <mergeCell ref="A5:A6"/>
    <mergeCell ref="C6"/>
    <mergeCell ref="E6"/>
    <mergeCell ref="G6"/>
    <mergeCell ref="I6"/>
    <mergeCell ref="S6"/>
    <mergeCell ref="U6"/>
    <mergeCell ref="M5:U5"/>
    <mergeCell ref="K6"/>
    <mergeCell ref="C5:K5"/>
    <mergeCell ref="M6"/>
    <mergeCell ref="O6"/>
    <mergeCell ref="Q6"/>
    <mergeCell ref="A3:U3"/>
    <mergeCell ref="A49:U49"/>
    <mergeCell ref="A4:R4"/>
    <mergeCell ref="A46:U46"/>
    <mergeCell ref="A47:U47"/>
    <mergeCell ref="A48:U48"/>
  </mergeCells>
  <printOptions horizontalCentered="1"/>
  <pageMargins left="0" right="0" top="0.39370078740157483" bottom="0.39370078740157483" header="0" footer="0.19685039370078741"/>
  <pageSetup paperSize="9" scale="51" firstPageNumber="8" orientation="landscape" useFirstPageNumber="1" r:id="rId1"/>
  <headerFooter>
    <oddFooter>&amp;C&amp;"B Nazanin,Regular"&amp;P</oddFooter>
  </headerFooter>
  <rowBreaks count="1" manualBreakCount="1">
    <brk id="4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0</vt:lpstr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جمع درآمدها</vt:lpstr>
      <vt:lpstr>سرمایه‌گذاری در سهام </vt:lpstr>
      <vt:lpstr>درآمد سود سهام </vt:lpstr>
      <vt:lpstr>درآمد ناشی از تغییر قیمت اوراق </vt:lpstr>
      <vt:lpstr>درآمد ناشی از فروش </vt:lpstr>
      <vt:lpstr>سرمایه‌گذاری در اوراق بهادار </vt:lpstr>
      <vt:lpstr>درآمد سپرده بانکی </vt:lpstr>
      <vt:lpstr>سود اوراق بهادار و سپرده بانکی </vt:lpstr>
      <vt:lpstr>سایر درآمدها </vt:lpstr>
      <vt:lpstr>' تعدیل قیمت '!Print_Area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مرضیه عاشوری</dc:creator>
  <cp:lastModifiedBy>عربی نژاد</cp:lastModifiedBy>
  <cp:lastPrinted>2020-10-31T08:28:39Z</cp:lastPrinted>
  <dcterms:created xsi:type="dcterms:W3CDTF">2019-05-28T08:36:08Z</dcterms:created>
  <dcterms:modified xsi:type="dcterms:W3CDTF">2020-11-29T11:50:51Z</dcterms:modified>
</cp:coreProperties>
</file>